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PC User\Desktop\A CMS upload files\"/>
    </mc:Choice>
  </mc:AlternateContent>
  <xr:revisionPtr revIDLastSave="0" documentId="13_ncr:1_{3556D030-2CB2-48B4-A06C-826ABB66C110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" sheetId="2" r:id="rId1"/>
    <sheet name="New Rate Form" sheetId="1" r:id="rId2"/>
    <sheet name="Sample Budget" sheetId="3" r:id="rId3"/>
  </sheets>
  <definedNames>
    <definedName name="_xlnm.Print_Area" localSheetId="2">'Sample Budget'!$B$2:$G$74</definedName>
    <definedName name="_xlnm.Print_Titles" localSheetId="2">'Sample Budget'!$16:$17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3" l="1"/>
  <c r="G56" i="3" s="1"/>
  <c r="G66" i="3"/>
  <c r="G63" i="3"/>
  <c r="G64" i="3"/>
  <c r="G65" i="3"/>
  <c r="G67" i="3"/>
  <c r="G19" i="3"/>
  <c r="G20" i="3"/>
  <c r="G21" i="3"/>
  <c r="G22" i="3"/>
  <c r="G26" i="3"/>
  <c r="G29" i="3" s="1"/>
  <c r="G27" i="3"/>
  <c r="G28" i="3"/>
  <c r="G24" i="3"/>
  <c r="G25" i="3" s="1"/>
  <c r="G34" i="3" s="1"/>
  <c r="G18" i="3"/>
  <c r="G8" i="3"/>
  <c r="E22" i="1"/>
  <c r="E24" i="1"/>
  <c r="E25" i="1"/>
  <c r="E26" i="1" s="1"/>
  <c r="E32" i="1" s="1"/>
  <c r="E37" i="1"/>
  <c r="E41" i="1" s="1"/>
  <c r="E38" i="1"/>
  <c r="E39" i="1"/>
  <c r="E36" i="1"/>
  <c r="G35" i="3" l="1"/>
  <c r="G69" i="3"/>
  <c r="G23" i="3"/>
  <c r="G33" i="3" s="1"/>
  <c r="G36" i="3" s="1"/>
  <c r="E43" i="1"/>
  <c r="G9" i="3"/>
  <c r="G10" i="3" s="1"/>
  <c r="G5" i="3" l="1"/>
  <c r="G31" i="3"/>
  <c r="G4" i="3" s="1"/>
  <c r="G60" i="3" l="1"/>
  <c r="G73" i="3" s="1"/>
  <c r="G74" i="3" s="1"/>
  <c r="G6" i="3"/>
  <c r="G12" i="3" s="1"/>
</calcChain>
</file>

<file path=xl/sharedStrings.xml><?xml version="1.0" encoding="utf-8"?>
<sst xmlns="http://schemas.openxmlformats.org/spreadsheetml/2006/main" count="117" uniqueCount="102">
  <si>
    <t>New Service Rate Request</t>
  </si>
  <si>
    <t>Rate to be charged:</t>
  </si>
  <si>
    <t>Summary of service:</t>
  </si>
  <si>
    <t>Procedure Summary:</t>
  </si>
  <si>
    <t>Actual cost per service:</t>
  </si>
  <si>
    <t>Labor</t>
  </si>
  <si>
    <t>Description</t>
  </si>
  <si>
    <t>Rate per Hour</t>
  </si>
  <si>
    <t>Hours</t>
  </si>
  <si>
    <t>Dollars</t>
  </si>
  <si>
    <t>Total Labor</t>
  </si>
  <si>
    <t>Regular Fringe Benefit</t>
  </si>
  <si>
    <t>Subtotal Labor &amp; Benefit</t>
  </si>
  <si>
    <t>Unit Cost</t>
  </si>
  <si>
    <t>Qty</t>
  </si>
  <si>
    <t>Total cost for each procedure</t>
  </si>
  <si>
    <t>Fringe Benefit - Post Docs</t>
  </si>
  <si>
    <t>Fringe Benefit - Contingent</t>
  </si>
  <si>
    <t>INSTRUCTIONS FOR NEW SERVICE RATE</t>
  </si>
  <si>
    <t>It is recommended that a new service rate form is completed when a service</t>
  </si>
  <si>
    <r>
      <t>_________________</t>
    </r>
    <r>
      <rPr>
        <b/>
        <sz val="12"/>
        <rFont val="Garamond"/>
        <family val="1"/>
      </rPr>
      <t xml:space="preserve"> Service Center</t>
    </r>
  </si>
  <si>
    <t>Start Date</t>
  </si>
  <si>
    <t>Expenditure Type</t>
  </si>
  <si>
    <t>Materials &amp; Supplies</t>
  </si>
  <si>
    <t>Subtotal Material &amp; Supplies</t>
  </si>
  <si>
    <t>is being added after the fiscal year budget submission was submitted</t>
  </si>
  <si>
    <t>and submit a revised service center budget incorporating the costs for the</t>
  </si>
  <si>
    <t xml:space="preserve">     Total Compensation</t>
  </si>
  <si>
    <t xml:space="preserve">    Total of depreciation and other costs</t>
  </si>
  <si>
    <t>For Period:</t>
  </si>
  <si>
    <t>Expenditure</t>
  </si>
  <si>
    <t>FTE %</t>
  </si>
  <si>
    <t>Type</t>
  </si>
  <si>
    <t>$ Amount</t>
  </si>
  <si>
    <t>John Doe</t>
  </si>
  <si>
    <t>5xxxx</t>
  </si>
  <si>
    <t xml:space="preserve"> </t>
  </si>
  <si>
    <t xml:space="preserve">Jane Smith </t>
  </si>
  <si>
    <t>Luke Cool</t>
  </si>
  <si>
    <t>Sue Honeybee</t>
  </si>
  <si>
    <t xml:space="preserve">  Total RBE Salaries</t>
  </si>
  <si>
    <t>James Franks</t>
  </si>
  <si>
    <t xml:space="preserve">  Total - Post Doc</t>
  </si>
  <si>
    <t>Sally Hoover</t>
  </si>
  <si>
    <t>Jim Beam</t>
  </si>
  <si>
    <t xml:space="preserve">  Total - Temp</t>
  </si>
  <si>
    <t>Subtotal Salaries:</t>
  </si>
  <si>
    <t>Staff Benefits-Regular</t>
  </si>
  <si>
    <t>Staff Benefits-Post Doc</t>
  </si>
  <si>
    <t>Staff Benefits-Temp</t>
  </si>
  <si>
    <t>Subtotal Benefits:</t>
  </si>
  <si>
    <t>Travel - Domestic</t>
  </si>
  <si>
    <t>Employee Morale</t>
  </si>
  <si>
    <t>Staff Tuition Fees</t>
  </si>
  <si>
    <t>Food</t>
  </si>
  <si>
    <t>Conference Convention Fee</t>
  </si>
  <si>
    <t>Rent Gen Purp Equip</t>
  </si>
  <si>
    <t>Other Professional Allow</t>
  </si>
  <si>
    <t>Supplies Gen Office</t>
  </si>
  <si>
    <t>Supplies Computer</t>
  </si>
  <si>
    <t>Gen Purp Non Cap</t>
  </si>
  <si>
    <t>Shipping Handling</t>
  </si>
  <si>
    <t>Computer Software</t>
  </si>
  <si>
    <t>Stanford Communications</t>
  </si>
  <si>
    <t>Billable Calls</t>
  </si>
  <si>
    <t>Svc Ctr Chargs</t>
  </si>
  <si>
    <t>Interdept Charges To From</t>
  </si>
  <si>
    <t>Depreciation</t>
  </si>
  <si>
    <t>Total Costs</t>
  </si>
  <si>
    <r>
      <t>Salaries</t>
    </r>
    <r>
      <rPr>
        <sz val="12"/>
        <rFont val="Garamond"/>
        <family val="1"/>
      </rPr>
      <t>: Total of salaries from attached list</t>
    </r>
  </si>
  <si>
    <r>
      <t xml:space="preserve">Depreciation: </t>
    </r>
    <r>
      <rPr>
        <sz val="12"/>
        <rFont val="Garamond"/>
        <family val="1"/>
      </rPr>
      <t>Total of depreciation from attached list</t>
    </r>
  </si>
  <si>
    <r>
      <t>Other Costs</t>
    </r>
    <r>
      <rPr>
        <sz val="12"/>
        <rFont val="Garamond"/>
        <family val="1"/>
      </rPr>
      <t>: Total of other costs from attached</t>
    </r>
  </si>
  <si>
    <r>
      <t>Total Budget</t>
    </r>
    <r>
      <rPr>
        <sz val="12"/>
        <rFont val="Garamond"/>
        <family val="1"/>
      </rPr>
      <t>: Total of compensation, depreciation, and other costs</t>
    </r>
  </si>
  <si>
    <t>Fixed Term Temp(2P1)</t>
  </si>
  <si>
    <t xml:space="preserve">Service </t>
  </si>
  <si>
    <t>Volume</t>
  </si>
  <si>
    <t>Rate</t>
  </si>
  <si>
    <t>Revenue</t>
  </si>
  <si>
    <t xml:space="preserve">  Service 1</t>
  </si>
  <si>
    <t xml:space="preserve">  Service 2</t>
  </si>
  <si>
    <t xml:space="preserve">  Service 3</t>
  </si>
  <si>
    <t xml:space="preserve">  Service 4</t>
  </si>
  <si>
    <t>Total Revenue</t>
  </si>
  <si>
    <t xml:space="preserve">  Service 5</t>
  </si>
  <si>
    <t>Prior Year Carry Forward</t>
  </si>
  <si>
    <t>Breakeven %</t>
  </si>
  <si>
    <t>center has decided to provide an additional new service.  If the new service</t>
  </si>
  <si>
    <t xml:space="preserve">new service. </t>
  </si>
  <si>
    <t>Cummulative Gain/Loss $</t>
  </si>
  <si>
    <t xml:space="preserve">If the center is increasing/decreasing prices of existing services due to </t>
  </si>
  <si>
    <t>service center budget.</t>
  </si>
  <si>
    <t>and approved by RFCS, then please complete this new service rate form</t>
  </si>
  <si>
    <t xml:space="preserve">midyear review, please submit the modified prices to RFCS with a revised </t>
  </si>
  <si>
    <t>Sample of An Established Academic Center Budget Submission</t>
  </si>
  <si>
    <t>Fringe Benefit - Graduate RA/TA</t>
  </si>
  <si>
    <t>Post Doc (2P2)</t>
  </si>
  <si>
    <t>Fringe Rates</t>
  </si>
  <si>
    <t>Final FY2021</t>
  </si>
  <si>
    <t>Interest - Allow</t>
  </si>
  <si>
    <t>FY2021</t>
  </si>
  <si>
    <r>
      <t xml:space="preserve">   </t>
    </r>
    <r>
      <rPr>
        <u/>
        <sz val="12"/>
        <rFont val="Garamond"/>
        <family val="1"/>
      </rPr>
      <t>MONTH 1, 202X to Aug, 31, 202X</t>
    </r>
  </si>
  <si>
    <r>
      <t>Benefits</t>
    </r>
    <r>
      <rPr>
        <sz val="12"/>
        <rFont val="Garamond"/>
        <family val="1"/>
      </rPr>
      <t>: Final FY21 Benefits @ 29.0, 25.1%, 8.1%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</si>
</sst>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21" x14ac:knownFonts="1">
    <font>
      <sz val="10"/>
      <name val="Arial"/>
    </font>
    <font>
      <sz val="10"/>
      <name val="Arial"/>
    </font>
    <font>
      <sz val="12"/>
      <name val="Tahoma"/>
      <family val="2"/>
    </font>
    <font>
      <sz val="12"/>
      <color indexed="12"/>
      <name val="Tahoma"/>
      <family val="2"/>
    </font>
    <font>
      <b/>
      <u/>
      <sz val="14"/>
      <name val="Garamond"/>
      <family val="1"/>
    </font>
    <font>
      <sz val="12"/>
      <name val="Garamond"/>
      <family val="1"/>
    </font>
    <font>
      <b/>
      <i/>
      <sz val="12"/>
      <name val="Garamond"/>
      <family val="1"/>
    </font>
    <font>
      <b/>
      <sz val="12"/>
      <name val="Garamond"/>
      <family val="1"/>
    </font>
    <font>
      <b/>
      <sz val="10"/>
      <color indexed="12"/>
      <name val="Garamond"/>
      <family val="1"/>
    </font>
    <font>
      <b/>
      <sz val="12"/>
      <color indexed="12"/>
      <name val="Garamond"/>
      <family val="1"/>
    </font>
    <font>
      <sz val="12"/>
      <color indexed="12"/>
      <name val="Garamond"/>
      <family val="1"/>
    </font>
    <font>
      <i/>
      <sz val="12"/>
      <color indexed="12"/>
      <name val="Garamond"/>
      <family val="1"/>
    </font>
    <font>
      <b/>
      <u/>
      <sz val="12"/>
      <name val="Garamond"/>
      <family val="1"/>
    </font>
    <font>
      <b/>
      <sz val="11"/>
      <name val="Garamond"/>
      <family val="1"/>
    </font>
    <font>
      <sz val="12"/>
      <name val="Times New Roman"/>
      <family val="1"/>
    </font>
    <font>
      <sz val="10"/>
      <name val="Garamond"/>
      <family val="1"/>
    </font>
    <font>
      <sz val="8"/>
      <name val="Arial"/>
      <family val="2"/>
    </font>
    <font>
      <b/>
      <u/>
      <sz val="11"/>
      <name val="Garamond"/>
      <family val="1"/>
    </font>
    <font>
      <b/>
      <sz val="14"/>
      <name val="Garamond"/>
      <family val="1"/>
    </font>
    <font>
      <u/>
      <sz val="12"/>
      <name val="Garamond"/>
      <family val="1"/>
    </font>
    <font>
      <i/>
      <sz val="12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7" fillId="0" borderId="0" xfId="0" applyFont="1"/>
    <xf numFmtId="44" fontId="9" fillId="0" borderId="2" xfId="2" applyNumberFormat="1" applyFont="1" applyBorder="1"/>
    <xf numFmtId="44" fontId="5" fillId="0" borderId="0" xfId="2" applyFont="1" applyBorder="1"/>
    <xf numFmtId="44" fontId="10" fillId="0" borderId="0" xfId="2" applyNumberFormat="1" applyFont="1" applyBorder="1"/>
    <xf numFmtId="0" fontId="5" fillId="0" borderId="1" xfId="0" applyFont="1" applyBorder="1"/>
    <xf numFmtId="0" fontId="10" fillId="0" borderId="1" xfId="0" applyFont="1" applyBorder="1"/>
    <xf numFmtId="0" fontId="10" fillId="0" borderId="0" xfId="0" applyFont="1" applyBorder="1"/>
    <xf numFmtId="0" fontId="5" fillId="0" borderId="3" xfId="0" applyFont="1" applyBorder="1"/>
    <xf numFmtId="0" fontId="10" fillId="0" borderId="3" xfId="0" applyFont="1" applyBorder="1"/>
    <xf numFmtId="0" fontId="11" fillId="0" borderId="0" xfId="0" applyFont="1"/>
    <xf numFmtId="0" fontId="5" fillId="0" borderId="0" xfId="0" applyFont="1" applyAlignment="1">
      <alignment horizontal="center"/>
    </xf>
    <xf numFmtId="164" fontId="5" fillId="0" borderId="0" xfId="2" applyNumberFormat="1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2" fontId="5" fillId="0" borderId="0" xfId="2" applyNumberFormat="1" applyFont="1"/>
    <xf numFmtId="0" fontId="12" fillId="0" borderId="0" xfId="0" applyFont="1" applyBorder="1" applyAlignment="1">
      <alignment horizontal="center"/>
    </xf>
    <xf numFmtId="2" fontId="12" fillId="0" borderId="0" xfId="2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7" fillId="0" borderId="0" xfId="2" applyNumberFormat="1" applyFont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7" fillId="0" borderId="1" xfId="2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165" fontId="13" fillId="0" borderId="0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2" fontId="7" fillId="0" borderId="5" xfId="2" applyNumberFormat="1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2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0" xfId="2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7" fillId="0" borderId="7" xfId="2" applyNumberFormat="1" applyFont="1" applyBorder="1" applyAlignment="1">
      <alignment horizontal="center"/>
    </xf>
    <xf numFmtId="44" fontId="5" fillId="0" borderId="0" xfId="2" applyFont="1" applyAlignment="1">
      <alignment horizontal="center"/>
    </xf>
    <xf numFmtId="0" fontId="14" fillId="0" borderId="0" xfId="0" applyFont="1"/>
    <xf numFmtId="0" fontId="12" fillId="0" borderId="0" xfId="0" applyFont="1" applyBorder="1"/>
    <xf numFmtId="0" fontId="15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4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8" fillId="0" borderId="0" xfId="0" applyFont="1" applyAlignment="1">
      <alignment horizontal="centerContinuous" vertical="center"/>
    </xf>
    <xf numFmtId="0" fontId="7" fillId="0" borderId="0" xfId="0" applyFont="1" applyBorder="1"/>
    <xf numFmtId="164" fontId="5" fillId="0" borderId="0" xfId="0" applyNumberFormat="1" applyFont="1"/>
    <xf numFmtId="164" fontId="5" fillId="0" borderId="5" xfId="0" applyNumberFormat="1" applyFont="1" applyBorder="1"/>
    <xf numFmtId="164" fontId="5" fillId="0" borderId="8" xfId="0" applyNumberFormat="1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0" xfId="0" applyFont="1" applyBorder="1"/>
    <xf numFmtId="9" fontId="5" fillId="0" borderId="10" xfId="3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0" xfId="2" applyNumberFormat="1" applyFont="1"/>
    <xf numFmtId="164" fontId="5" fillId="0" borderId="13" xfId="2" applyNumberFormat="1" applyFont="1" applyBorder="1"/>
    <xf numFmtId="164" fontId="5" fillId="0" borderId="14" xfId="2" applyNumberFormat="1" applyFont="1" applyBorder="1"/>
    <xf numFmtId="164" fontId="5" fillId="0" borderId="15" xfId="2" applyNumberFormat="1" applyFont="1" applyBorder="1"/>
    <xf numFmtId="0" fontId="20" fillId="0" borderId="10" xfId="0" applyFont="1" applyBorder="1"/>
    <xf numFmtId="164" fontId="5" fillId="2" borderId="13" xfId="2" applyNumberFormat="1" applyFont="1" applyFill="1" applyBorder="1"/>
    <xf numFmtId="10" fontId="5" fillId="0" borderId="10" xfId="3" applyNumberFormat="1" applyFont="1" applyBorder="1" applyAlignment="1">
      <alignment horizontal="center"/>
    </xf>
    <xf numFmtId="164" fontId="5" fillId="2" borderId="14" xfId="2" applyNumberFormat="1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4" xfId="0" applyFont="1" applyBorder="1"/>
    <xf numFmtId="0" fontId="5" fillId="0" borderId="12" xfId="0" applyFont="1" applyBorder="1"/>
    <xf numFmtId="164" fontId="5" fillId="2" borderId="16" xfId="0" applyNumberFormat="1" applyFont="1" applyFill="1" applyBorder="1"/>
    <xf numFmtId="44" fontId="5" fillId="0" borderId="0" xfId="2" applyFont="1"/>
    <xf numFmtId="0" fontId="5" fillId="0" borderId="5" xfId="0" applyFont="1" applyBorder="1"/>
    <xf numFmtId="0" fontId="5" fillId="0" borderId="17" xfId="0" applyFont="1" applyBorder="1"/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9" xfId="0" applyFont="1" applyBorder="1"/>
    <xf numFmtId="44" fontId="5" fillId="0" borderId="13" xfId="0" applyNumberFormat="1" applyFont="1" applyBorder="1"/>
    <xf numFmtId="43" fontId="5" fillId="0" borderId="0" xfId="1" applyFont="1" applyBorder="1"/>
    <xf numFmtId="0" fontId="5" fillId="0" borderId="13" xfId="0" applyFont="1" applyBorder="1"/>
    <xf numFmtId="0" fontId="5" fillId="0" borderId="11" xfId="0" applyFont="1" applyBorder="1"/>
    <xf numFmtId="44" fontId="5" fillId="0" borderId="16" xfId="0" applyNumberFormat="1" applyFont="1" applyBorder="1"/>
    <xf numFmtId="10" fontId="5" fillId="0" borderId="0" xfId="3" applyNumberFormat="1" applyFont="1"/>
    <xf numFmtId="44" fontId="5" fillId="0" borderId="0" xfId="2" applyFont="1" applyAlignment="1">
      <alignment horizontal="left"/>
    </xf>
    <xf numFmtId="164" fontId="5" fillId="0" borderId="15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activeCell="A20" sqref="A20"/>
    </sheetView>
  </sheetViews>
  <sheetFormatPr defaultColWidth="8.81640625" defaultRowHeight="12.5" x14ac:dyDescent="0.25"/>
  <cols>
    <col min="1" max="1" width="69.36328125" customWidth="1"/>
  </cols>
  <sheetData>
    <row r="1" spans="1:1" ht="13" x14ac:dyDescent="0.3">
      <c r="A1" s="53"/>
    </row>
    <row r="2" spans="1:1" ht="15.5" x14ac:dyDescent="0.35">
      <c r="A2" s="10" t="s">
        <v>18</v>
      </c>
    </row>
    <row r="3" spans="1:1" ht="13" x14ac:dyDescent="0.3">
      <c r="A3" s="54"/>
    </row>
    <row r="4" spans="1:1" ht="15.5" x14ac:dyDescent="0.35">
      <c r="A4" s="55"/>
    </row>
    <row r="5" spans="1:1" ht="15.5" x14ac:dyDescent="0.35">
      <c r="A5" s="55" t="s">
        <v>19</v>
      </c>
    </row>
    <row r="6" spans="1:1" ht="15.5" x14ac:dyDescent="0.35">
      <c r="A6" s="55" t="s">
        <v>86</v>
      </c>
    </row>
    <row r="7" spans="1:1" ht="15.5" x14ac:dyDescent="0.35">
      <c r="A7" s="55" t="s">
        <v>25</v>
      </c>
    </row>
    <row r="8" spans="1:1" ht="15.5" x14ac:dyDescent="0.35">
      <c r="A8" s="55" t="s">
        <v>91</v>
      </c>
    </row>
    <row r="9" spans="1:1" ht="15.5" x14ac:dyDescent="0.35">
      <c r="A9" s="55" t="s">
        <v>26</v>
      </c>
    </row>
    <row r="10" spans="1:1" ht="15.5" x14ac:dyDescent="0.35">
      <c r="A10" s="55" t="s">
        <v>87</v>
      </c>
    </row>
    <row r="11" spans="1:1" ht="15.5" x14ac:dyDescent="0.35">
      <c r="A11" s="55"/>
    </row>
    <row r="12" spans="1:1" ht="15.5" x14ac:dyDescent="0.35">
      <c r="A12" s="8" t="s">
        <v>89</v>
      </c>
    </row>
    <row r="13" spans="1:1" ht="15.5" x14ac:dyDescent="0.35">
      <c r="A13" s="8" t="s">
        <v>92</v>
      </c>
    </row>
    <row r="14" spans="1:1" ht="15.5" x14ac:dyDescent="0.35">
      <c r="A14" s="8" t="s">
        <v>90</v>
      </c>
    </row>
    <row r="15" spans="1:1" ht="15.5" x14ac:dyDescent="0.35">
      <c r="A15" s="8"/>
    </row>
    <row r="16" spans="1:1" ht="15.5" x14ac:dyDescent="0.35">
      <c r="A16" s="8"/>
    </row>
    <row r="17" spans="1:1" ht="15.5" x14ac:dyDescent="0.35">
      <c r="A17" s="8"/>
    </row>
    <row r="20" spans="1:1" ht="15.5" x14ac:dyDescent="0.35">
      <c r="A20" s="51"/>
    </row>
    <row r="21" spans="1:1" ht="15.5" x14ac:dyDescent="0.35">
      <c r="A21" s="51"/>
    </row>
    <row r="22" spans="1:1" ht="15.5" x14ac:dyDescent="0.35">
      <c r="A22" s="51"/>
    </row>
    <row r="23" spans="1:1" ht="15.5" x14ac:dyDescent="0.35">
      <c r="A23" s="51"/>
    </row>
    <row r="24" spans="1:1" ht="15.5" x14ac:dyDescent="0.35">
      <c r="A24" s="51"/>
    </row>
    <row r="25" spans="1:1" ht="15.5" x14ac:dyDescent="0.35">
      <c r="A25" s="51"/>
    </row>
  </sheetData>
  <phoneticPr fontId="16" type="noConversion"/>
  <pageMargins left="1" right="1" top="1" bottom="1" header="0.75" footer="0.5"/>
  <pageSetup orientation="portrait"/>
  <headerFooter alignWithMargins="0">
    <oddHeader xml:space="preserve">&amp;R&amp;"Times New Roman,Bold"&amp;12Exhibit I&amp;"Arial,Regular"&amp;10
</oddHeader>
    <oddFooter>&amp;L&amp;F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5"/>
  <sheetViews>
    <sheetView tabSelected="1" zoomScaleNormal="100" workbookViewId="0">
      <selection activeCell="B7" sqref="B7"/>
    </sheetView>
  </sheetViews>
  <sheetFormatPr defaultColWidth="9.08984375" defaultRowHeight="15" x14ac:dyDescent="0.3"/>
  <cols>
    <col min="1" max="1" width="12.453125" style="2" customWidth="1"/>
    <col min="2" max="2" width="29.453125" style="2" customWidth="1"/>
    <col min="3" max="3" width="20.08984375" style="2" customWidth="1"/>
    <col min="4" max="4" width="15.08984375" style="2" customWidth="1"/>
    <col min="5" max="5" width="14.08984375" style="2" customWidth="1"/>
    <col min="6" max="16384" width="9.08984375" style="2"/>
  </cols>
  <sheetData>
    <row r="1" spans="1:20" ht="15.5" x14ac:dyDescent="0.35">
      <c r="A1" s="52" t="s">
        <v>20</v>
      </c>
      <c r="B1" s="7"/>
      <c r="C1" s="7"/>
      <c r="D1" s="7"/>
      <c r="E1" s="7"/>
      <c r="F1" s="8"/>
    </row>
    <row r="2" spans="1:20" ht="18" x14ac:dyDescent="0.4">
      <c r="A2" s="6"/>
      <c r="B2" s="7"/>
      <c r="C2" s="7"/>
      <c r="D2" s="7"/>
      <c r="E2" s="7"/>
      <c r="F2" s="8"/>
    </row>
    <row r="3" spans="1:20" ht="15.5" x14ac:dyDescent="0.35">
      <c r="A3" s="9" t="s">
        <v>0</v>
      </c>
      <c r="B3" s="8"/>
      <c r="C3" s="8"/>
      <c r="D3" s="10" t="s">
        <v>21</v>
      </c>
      <c r="E3" s="11"/>
      <c r="F3" s="8"/>
    </row>
    <row r="4" spans="1:20" ht="16" thickBot="1" x14ac:dyDescent="0.4">
      <c r="A4" s="8"/>
      <c r="B4" s="8"/>
      <c r="C4" s="8"/>
      <c r="D4" s="8"/>
      <c r="E4" s="8"/>
      <c r="F4" s="8"/>
    </row>
    <row r="5" spans="1:20" ht="16" thickBot="1" x14ac:dyDescent="0.4">
      <c r="A5" s="12" t="s">
        <v>1</v>
      </c>
      <c r="B5" s="8"/>
      <c r="C5" s="13"/>
      <c r="D5" s="8"/>
      <c r="E5" s="14"/>
      <c r="F5" s="8"/>
    </row>
    <row r="6" spans="1:20" ht="15.5" x14ac:dyDescent="0.35">
      <c r="A6" s="8"/>
      <c r="B6" s="8"/>
      <c r="C6" s="8"/>
      <c r="D6" s="8"/>
      <c r="E6" s="15"/>
      <c r="F6" s="8"/>
    </row>
    <row r="7" spans="1:20" ht="15.5" x14ac:dyDescent="0.35">
      <c r="A7" s="12" t="s">
        <v>2</v>
      </c>
      <c r="B7" s="8"/>
      <c r="C7" s="16"/>
      <c r="D7" s="17"/>
      <c r="E7" s="17"/>
      <c r="F7" s="18"/>
      <c r="G7" s="3"/>
      <c r="H7" s="3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.5" x14ac:dyDescent="0.35">
      <c r="A8" s="16"/>
      <c r="B8" s="16"/>
      <c r="C8" s="16"/>
      <c r="D8" s="17"/>
      <c r="E8" s="17"/>
      <c r="F8" s="18"/>
      <c r="G8" s="3"/>
      <c r="H8" s="3"/>
      <c r="I8" s="3"/>
      <c r="J8" s="3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5" x14ac:dyDescent="0.35">
      <c r="A9" s="19"/>
      <c r="B9" s="19"/>
      <c r="C9" s="19"/>
      <c r="D9" s="20"/>
      <c r="E9" s="20"/>
      <c r="F9" s="18"/>
      <c r="G9" s="3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5" x14ac:dyDescent="0.35">
      <c r="A10" s="16"/>
      <c r="B10" s="16"/>
      <c r="C10" s="16"/>
      <c r="D10" s="17"/>
      <c r="E10" s="17"/>
      <c r="F10" s="18"/>
      <c r="G10" s="3"/>
      <c r="H10" s="3"/>
      <c r="I10" s="3"/>
      <c r="J10" s="3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5" x14ac:dyDescent="0.35">
      <c r="A11" s="8"/>
      <c r="B11" s="8"/>
      <c r="C11" s="8"/>
      <c r="D11" s="8"/>
      <c r="E11" s="8"/>
      <c r="F11" s="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5" x14ac:dyDescent="0.35">
      <c r="A12" s="12" t="s">
        <v>3</v>
      </c>
      <c r="B12" s="21"/>
      <c r="C12" s="17"/>
      <c r="D12" s="17"/>
      <c r="E12" s="17"/>
      <c r="F12" s="18"/>
      <c r="G12" s="3"/>
      <c r="H12" s="3"/>
      <c r="I12" s="3"/>
      <c r="J12" s="3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5" x14ac:dyDescent="0.35">
      <c r="A13" s="16"/>
      <c r="B13" s="16"/>
      <c r="C13" s="16"/>
      <c r="D13" s="17"/>
      <c r="E13" s="17"/>
      <c r="F13" s="18"/>
      <c r="G13" s="3"/>
      <c r="H13" s="3"/>
      <c r="I13" s="3"/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5" x14ac:dyDescent="0.35">
      <c r="A14" s="19"/>
      <c r="B14" s="19"/>
      <c r="C14" s="19"/>
      <c r="D14" s="20"/>
      <c r="E14" s="20"/>
      <c r="F14" s="18"/>
      <c r="G14" s="3"/>
      <c r="H14" s="3"/>
      <c r="I14" s="3"/>
      <c r="J14" s="3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5" x14ac:dyDescent="0.35">
      <c r="A15" s="19"/>
      <c r="B15" s="19"/>
      <c r="C15" s="19"/>
      <c r="D15" s="19"/>
      <c r="E15" s="19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5" x14ac:dyDescent="0.35">
      <c r="A16" s="19"/>
      <c r="B16" s="19"/>
      <c r="C16" s="19"/>
      <c r="D16" s="19"/>
      <c r="E16" s="19"/>
      <c r="F16" s="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5" x14ac:dyDescent="0.35">
      <c r="A17" s="8"/>
      <c r="B17" s="8"/>
      <c r="C17" s="8"/>
      <c r="D17" s="8"/>
      <c r="E17" s="8"/>
      <c r="F17" s="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5" x14ac:dyDescent="0.35">
      <c r="A18" s="12" t="s">
        <v>4</v>
      </c>
      <c r="B18" s="8"/>
      <c r="C18" s="8"/>
      <c r="D18" s="8"/>
      <c r="E18" s="8"/>
      <c r="F18" s="8"/>
    </row>
    <row r="19" spans="1:20" ht="10.5" customHeight="1" x14ac:dyDescent="0.35">
      <c r="A19" s="8"/>
      <c r="B19" s="8"/>
      <c r="C19" s="22"/>
      <c r="D19" s="8"/>
      <c r="E19" s="23"/>
      <c r="F19" s="8"/>
      <c r="I19" s="1"/>
    </row>
    <row r="20" spans="1:20" ht="15.5" x14ac:dyDescent="0.35">
      <c r="A20" s="24" t="s">
        <v>5</v>
      </c>
      <c r="B20" s="8"/>
      <c r="C20" s="25"/>
      <c r="D20" s="26"/>
      <c r="E20" s="27"/>
      <c r="F20" s="8"/>
    </row>
    <row r="21" spans="1:20" ht="36" customHeight="1" x14ac:dyDescent="0.35">
      <c r="A21" s="57" t="s">
        <v>22</v>
      </c>
      <c r="B21" s="26" t="s">
        <v>6</v>
      </c>
      <c r="C21" s="28" t="s">
        <v>7</v>
      </c>
      <c r="D21" s="26" t="s">
        <v>8</v>
      </c>
      <c r="E21" s="29" t="s">
        <v>9</v>
      </c>
      <c r="F21" s="22"/>
    </row>
    <row r="22" spans="1:20" ht="15.5" x14ac:dyDescent="0.35">
      <c r="A22" s="10"/>
      <c r="B22" s="22"/>
      <c r="C22" s="30"/>
      <c r="D22" s="31"/>
      <c r="E22" s="32">
        <f>+C22*D22</f>
        <v>0</v>
      </c>
      <c r="F22" s="22"/>
    </row>
    <row r="23" spans="1:20" ht="15.5" x14ac:dyDescent="0.35">
      <c r="A23" s="10"/>
      <c r="B23" s="22"/>
      <c r="C23" s="30"/>
      <c r="D23" s="31"/>
      <c r="E23" s="32">
        <v>0</v>
      </c>
      <c r="F23" s="22"/>
    </row>
    <row r="24" spans="1:20" ht="15.5" x14ac:dyDescent="0.35">
      <c r="A24" s="10"/>
      <c r="B24" s="22"/>
      <c r="C24" s="30"/>
      <c r="D24" s="31"/>
      <c r="E24" s="32">
        <f>+C24*D24</f>
        <v>0</v>
      </c>
      <c r="F24" s="22"/>
    </row>
    <row r="25" spans="1:20" ht="15.5" x14ac:dyDescent="0.35">
      <c r="A25" s="10"/>
      <c r="B25" s="22"/>
      <c r="C25" s="33"/>
      <c r="D25" s="34"/>
      <c r="E25" s="35">
        <f>+C25*D25</f>
        <v>0</v>
      </c>
      <c r="F25" s="22"/>
    </row>
    <row r="26" spans="1:20" ht="18.75" customHeight="1" x14ac:dyDescent="0.35">
      <c r="A26" s="22"/>
      <c r="B26" s="22"/>
      <c r="C26" s="36" t="s">
        <v>10</v>
      </c>
      <c r="D26" s="31"/>
      <c r="E26" s="32">
        <f>SUM(E22:E25)</f>
        <v>0</v>
      </c>
      <c r="F26" s="22"/>
    </row>
    <row r="27" spans="1:20" ht="15.5" x14ac:dyDescent="0.35">
      <c r="A27" s="22"/>
      <c r="B27" s="22"/>
      <c r="C27" s="56" t="s">
        <v>97</v>
      </c>
      <c r="D27" s="31"/>
      <c r="E27" s="32"/>
      <c r="F27" s="22"/>
    </row>
    <row r="28" spans="1:20" ht="21" customHeight="1" x14ac:dyDescent="0.35">
      <c r="A28" s="10">
        <v>51750</v>
      </c>
      <c r="B28" s="22" t="s">
        <v>11</v>
      </c>
      <c r="C28" s="37">
        <v>0.28999999999999998</v>
      </c>
      <c r="D28" s="31"/>
      <c r="E28" s="32">
        <v>0</v>
      </c>
      <c r="F28" s="22"/>
    </row>
    <row r="29" spans="1:20" ht="15" customHeight="1" x14ac:dyDescent="0.35">
      <c r="A29" s="10">
        <v>51760</v>
      </c>
      <c r="B29" s="22" t="s">
        <v>17</v>
      </c>
      <c r="C29" s="38">
        <v>8.1000000000000003E-2</v>
      </c>
      <c r="D29" s="31"/>
      <c r="E29" s="32">
        <v>0</v>
      </c>
      <c r="F29" s="22"/>
    </row>
    <row r="30" spans="1:20" ht="15" customHeight="1" x14ac:dyDescent="0.35">
      <c r="A30" s="10">
        <v>51755</v>
      </c>
      <c r="B30" s="22" t="s">
        <v>16</v>
      </c>
      <c r="C30" s="38">
        <v>0.251</v>
      </c>
      <c r="D30" s="31"/>
      <c r="E30" s="32">
        <v>0</v>
      </c>
      <c r="F30" s="22"/>
    </row>
    <row r="31" spans="1:20" ht="15" customHeight="1" x14ac:dyDescent="0.35">
      <c r="A31" s="10">
        <v>51775</v>
      </c>
      <c r="B31" s="22" t="s">
        <v>94</v>
      </c>
      <c r="C31" s="38">
        <v>5.2999999999999999E-2</v>
      </c>
      <c r="D31" s="31"/>
      <c r="E31" s="32">
        <v>0</v>
      </c>
      <c r="F31" s="22"/>
    </row>
    <row r="32" spans="1:20" ht="18" customHeight="1" x14ac:dyDescent="0.35">
      <c r="A32" s="22"/>
      <c r="B32" s="22"/>
      <c r="C32" s="39" t="s">
        <v>12</v>
      </c>
      <c r="D32" s="40"/>
      <c r="E32" s="41">
        <f>SUM(E26:E31)</f>
        <v>0</v>
      </c>
      <c r="F32" s="22"/>
    </row>
    <row r="33" spans="1:6" ht="9" customHeight="1" x14ac:dyDescent="0.35">
      <c r="A33" s="22"/>
      <c r="B33" s="22"/>
      <c r="C33" s="22"/>
      <c r="D33" s="22"/>
      <c r="E33" s="42"/>
      <c r="F33" s="22"/>
    </row>
    <row r="34" spans="1:6" ht="28.5" customHeight="1" x14ac:dyDescent="0.35">
      <c r="A34" s="58" t="s">
        <v>23</v>
      </c>
      <c r="B34" s="22"/>
      <c r="C34" s="22"/>
      <c r="D34" s="26"/>
      <c r="E34" s="43"/>
      <c r="F34" s="22"/>
    </row>
    <row r="35" spans="1:6" ht="29" x14ac:dyDescent="0.35">
      <c r="A35" s="57" t="s">
        <v>22</v>
      </c>
      <c r="B35" s="26" t="s">
        <v>6</v>
      </c>
      <c r="C35" s="26" t="s">
        <v>13</v>
      </c>
      <c r="D35" s="26" t="s">
        <v>14</v>
      </c>
      <c r="E35" s="29" t="s">
        <v>9</v>
      </c>
      <c r="F35" s="22"/>
    </row>
    <row r="36" spans="1:6" ht="15.5" x14ac:dyDescent="0.35">
      <c r="A36" s="10"/>
      <c r="B36" s="44"/>
      <c r="C36" s="44"/>
      <c r="D36" s="44"/>
      <c r="E36" s="32">
        <f>+C36*D36</f>
        <v>0</v>
      </c>
      <c r="F36" s="22"/>
    </row>
    <row r="37" spans="1:6" ht="15.5" x14ac:dyDescent="0.35">
      <c r="A37" s="10"/>
      <c r="B37" s="44"/>
      <c r="C37" s="44"/>
      <c r="D37" s="44"/>
      <c r="E37" s="32">
        <f>+C37*D37</f>
        <v>0</v>
      </c>
      <c r="F37" s="22"/>
    </row>
    <row r="38" spans="1:6" ht="15.5" x14ac:dyDescent="0.35">
      <c r="A38" s="10"/>
      <c r="B38" s="44"/>
      <c r="C38" s="44"/>
      <c r="D38" s="44"/>
      <c r="E38" s="32">
        <f>+C38*D38</f>
        <v>0</v>
      </c>
      <c r="F38" s="22"/>
    </row>
    <row r="39" spans="1:6" ht="15.5" x14ac:dyDescent="0.35">
      <c r="A39" s="10"/>
      <c r="B39" s="44"/>
      <c r="C39" s="44"/>
      <c r="D39" s="44"/>
      <c r="E39" s="32">
        <f>+C39*D39</f>
        <v>0</v>
      </c>
      <c r="F39" s="22"/>
    </row>
    <row r="40" spans="1:6" ht="15.5" x14ac:dyDescent="0.35">
      <c r="A40" s="10"/>
      <c r="B40" s="44"/>
      <c r="C40" s="44"/>
      <c r="D40" s="44"/>
      <c r="E40" s="32"/>
      <c r="F40" s="22"/>
    </row>
    <row r="41" spans="1:6" ht="18.75" customHeight="1" x14ac:dyDescent="0.35">
      <c r="A41" s="10"/>
      <c r="B41" s="10"/>
      <c r="C41" s="39" t="s">
        <v>24</v>
      </c>
      <c r="D41" s="45"/>
      <c r="E41" s="41">
        <f>SUM(E36:E40)</f>
        <v>0</v>
      </c>
      <c r="F41" s="22"/>
    </row>
    <row r="42" spans="1:6" ht="12" customHeight="1" x14ac:dyDescent="0.35">
      <c r="A42" s="10"/>
      <c r="B42" s="10"/>
      <c r="C42" s="10"/>
      <c r="D42" s="10"/>
      <c r="E42" s="46"/>
      <c r="F42" s="22"/>
    </row>
    <row r="43" spans="1:6" ht="17.25" customHeight="1" x14ac:dyDescent="0.35">
      <c r="A43" s="36"/>
      <c r="B43" s="47"/>
      <c r="C43" s="48" t="s">
        <v>15</v>
      </c>
      <c r="D43" s="48"/>
      <c r="E43" s="49">
        <f>E41+E32</f>
        <v>0</v>
      </c>
      <c r="F43" s="22"/>
    </row>
    <row r="44" spans="1:6" ht="15.5" x14ac:dyDescent="0.35">
      <c r="A44" s="22"/>
      <c r="B44" s="22"/>
      <c r="C44" s="22"/>
      <c r="D44" s="22"/>
      <c r="E44" s="43"/>
      <c r="F44" s="22"/>
    </row>
    <row r="45" spans="1:6" ht="15.5" x14ac:dyDescent="0.35">
      <c r="A45" s="22"/>
      <c r="B45" s="22"/>
      <c r="C45" s="22"/>
      <c r="D45" s="22"/>
      <c r="E45" s="50"/>
      <c r="F45" s="22"/>
    </row>
    <row r="46" spans="1:6" x14ac:dyDescent="0.3">
      <c r="A46" s="4"/>
      <c r="B46" s="4"/>
      <c r="C46" s="4"/>
      <c r="D46" s="4"/>
      <c r="E46" s="5"/>
      <c r="F46" s="4"/>
    </row>
    <row r="47" spans="1:6" x14ac:dyDescent="0.3">
      <c r="A47" s="4"/>
      <c r="B47" s="4"/>
      <c r="C47" s="4"/>
      <c r="D47" s="4"/>
      <c r="E47" s="5"/>
      <c r="F47" s="4"/>
    </row>
    <row r="48" spans="1:6" x14ac:dyDescent="0.3">
      <c r="A48" s="4"/>
      <c r="B48" s="4"/>
      <c r="C48" s="4"/>
      <c r="D48" s="4"/>
      <c r="E48" s="5"/>
      <c r="F48" s="4"/>
    </row>
    <row r="49" spans="1:6" x14ac:dyDescent="0.3">
      <c r="A49" s="4"/>
      <c r="B49" s="4"/>
      <c r="C49" s="4"/>
      <c r="D49" s="4"/>
      <c r="E49" s="5"/>
      <c r="F49" s="4"/>
    </row>
    <row r="50" spans="1:6" x14ac:dyDescent="0.3">
      <c r="A50" s="4"/>
      <c r="B50" s="4"/>
      <c r="C50" s="4"/>
      <c r="D50" s="4"/>
      <c r="E50" s="5"/>
      <c r="F50" s="4"/>
    </row>
    <row r="51" spans="1:6" x14ac:dyDescent="0.3">
      <c r="A51" s="4"/>
      <c r="B51" s="4"/>
      <c r="C51" s="4"/>
      <c r="D51" s="4"/>
      <c r="E51" s="5"/>
      <c r="F51" s="4"/>
    </row>
    <row r="52" spans="1:6" x14ac:dyDescent="0.3">
      <c r="A52" s="4"/>
      <c r="B52" s="4"/>
      <c r="C52" s="4"/>
      <c r="D52" s="4"/>
      <c r="E52" s="4"/>
      <c r="F52" s="4"/>
    </row>
    <row r="53" spans="1:6" x14ac:dyDescent="0.3">
      <c r="A53" s="4"/>
      <c r="B53" s="4"/>
      <c r="C53" s="4"/>
      <c r="D53" s="4"/>
      <c r="E53" s="4"/>
      <c r="F53" s="4"/>
    </row>
    <row r="54" spans="1:6" x14ac:dyDescent="0.3">
      <c r="A54" s="4"/>
      <c r="B54" s="4"/>
      <c r="C54" s="4"/>
      <c r="D54" s="4"/>
      <c r="E54" s="4"/>
      <c r="F54" s="4"/>
    </row>
    <row r="55" spans="1:6" x14ac:dyDescent="0.3">
      <c r="A55" s="4"/>
      <c r="B55" s="4"/>
      <c r="C55" s="4"/>
      <c r="D55" s="4"/>
      <c r="E55" s="4"/>
      <c r="F55" s="4"/>
    </row>
    <row r="56" spans="1:6" x14ac:dyDescent="0.3">
      <c r="A56" s="4"/>
      <c r="B56" s="4"/>
      <c r="C56" s="4"/>
      <c r="D56" s="4"/>
      <c r="E56" s="4"/>
      <c r="F56" s="4"/>
    </row>
    <row r="57" spans="1:6" x14ac:dyDescent="0.3">
      <c r="A57" s="4"/>
      <c r="B57" s="4"/>
      <c r="C57" s="4"/>
      <c r="D57" s="4"/>
      <c r="E57" s="4"/>
      <c r="F57" s="4"/>
    </row>
    <row r="58" spans="1:6" x14ac:dyDescent="0.3">
      <c r="A58" s="4"/>
      <c r="B58" s="4"/>
      <c r="C58" s="4"/>
      <c r="D58" s="4"/>
      <c r="E58" s="4"/>
      <c r="F58" s="4"/>
    </row>
    <row r="59" spans="1:6" x14ac:dyDescent="0.3">
      <c r="A59" s="4"/>
      <c r="B59" s="4"/>
      <c r="C59" s="4"/>
      <c r="D59" s="4"/>
      <c r="E59" s="4"/>
      <c r="F59" s="4"/>
    </row>
    <row r="60" spans="1:6" x14ac:dyDescent="0.3">
      <c r="A60" s="4"/>
      <c r="B60" s="4"/>
      <c r="C60" s="4"/>
      <c r="D60" s="4"/>
      <c r="E60" s="4"/>
      <c r="F60" s="4"/>
    </row>
    <row r="61" spans="1:6" x14ac:dyDescent="0.3">
      <c r="A61" s="4"/>
      <c r="B61" s="4"/>
      <c r="C61" s="4"/>
      <c r="D61" s="4"/>
      <c r="E61" s="4"/>
      <c r="F61" s="4"/>
    </row>
    <row r="62" spans="1:6" x14ac:dyDescent="0.3">
      <c r="A62" s="4"/>
      <c r="B62" s="4"/>
      <c r="C62" s="4"/>
      <c r="D62" s="4"/>
      <c r="E62" s="4"/>
      <c r="F62" s="4"/>
    </row>
    <row r="63" spans="1:6" x14ac:dyDescent="0.3">
      <c r="A63" s="4"/>
      <c r="B63" s="4"/>
      <c r="C63" s="4"/>
      <c r="D63" s="4"/>
      <c r="E63" s="4"/>
      <c r="F63" s="4"/>
    </row>
    <row r="64" spans="1:6" x14ac:dyDescent="0.3">
      <c r="A64" s="4"/>
      <c r="B64" s="4"/>
      <c r="C64" s="4"/>
      <c r="D64" s="4"/>
      <c r="E64" s="4"/>
      <c r="F64" s="4"/>
    </row>
    <row r="65" spans="1:6" x14ac:dyDescent="0.3">
      <c r="A65" s="4"/>
      <c r="B65" s="4"/>
      <c r="C65" s="4"/>
      <c r="D65" s="4"/>
      <c r="E65" s="4"/>
      <c r="F65" s="4"/>
    </row>
    <row r="66" spans="1:6" x14ac:dyDescent="0.3">
      <c r="A66" s="4"/>
      <c r="B66" s="4"/>
      <c r="C66" s="4"/>
      <c r="D66" s="4"/>
      <c r="E66" s="4"/>
      <c r="F66" s="4"/>
    </row>
    <row r="67" spans="1:6" x14ac:dyDescent="0.3">
      <c r="A67" s="4"/>
      <c r="B67" s="4"/>
      <c r="C67" s="4"/>
      <c r="D67" s="4"/>
      <c r="E67" s="4"/>
      <c r="F67" s="4"/>
    </row>
    <row r="68" spans="1:6" x14ac:dyDescent="0.3">
      <c r="A68" s="4"/>
      <c r="B68" s="4"/>
      <c r="C68" s="4"/>
      <c r="D68" s="4"/>
      <c r="E68" s="4"/>
      <c r="F68" s="4"/>
    </row>
    <row r="69" spans="1:6" x14ac:dyDescent="0.3">
      <c r="A69" s="4"/>
      <c r="B69" s="4"/>
      <c r="C69" s="4"/>
      <c r="D69" s="4"/>
      <c r="E69" s="4"/>
      <c r="F69" s="4"/>
    </row>
    <row r="70" spans="1:6" x14ac:dyDescent="0.3">
      <c r="A70" s="4"/>
      <c r="B70" s="4"/>
      <c r="C70" s="4"/>
      <c r="D70" s="4"/>
      <c r="E70" s="4"/>
      <c r="F70" s="4"/>
    </row>
    <row r="71" spans="1:6" x14ac:dyDescent="0.3">
      <c r="A71" s="4"/>
      <c r="B71" s="4"/>
      <c r="C71" s="4"/>
      <c r="D71" s="4"/>
      <c r="E71" s="4"/>
      <c r="F71" s="4"/>
    </row>
    <row r="72" spans="1:6" x14ac:dyDescent="0.3">
      <c r="A72" s="4"/>
      <c r="B72" s="4"/>
      <c r="C72" s="4"/>
      <c r="D72" s="4"/>
      <c r="E72" s="4"/>
      <c r="F72" s="4"/>
    </row>
    <row r="73" spans="1:6" x14ac:dyDescent="0.3">
      <c r="A73" s="4"/>
      <c r="B73" s="4"/>
      <c r="C73" s="4"/>
      <c r="D73" s="4"/>
      <c r="E73" s="4"/>
      <c r="F73" s="4"/>
    </row>
    <row r="74" spans="1:6" x14ac:dyDescent="0.3">
      <c r="A74" s="4"/>
      <c r="B74" s="4"/>
      <c r="C74" s="4"/>
      <c r="D74" s="4"/>
      <c r="E74" s="4"/>
      <c r="F74" s="4"/>
    </row>
    <row r="75" spans="1:6" x14ac:dyDescent="0.3">
      <c r="A75" s="4"/>
      <c r="B75" s="4"/>
      <c r="C75" s="4"/>
      <c r="D75" s="4"/>
      <c r="E75" s="4"/>
      <c r="F75" s="4"/>
    </row>
    <row r="76" spans="1:6" x14ac:dyDescent="0.3">
      <c r="A76" s="4"/>
      <c r="B76" s="4"/>
      <c r="C76" s="4"/>
      <c r="D76" s="4"/>
      <c r="E76" s="4"/>
      <c r="F76" s="4"/>
    </row>
    <row r="77" spans="1:6" x14ac:dyDescent="0.3">
      <c r="A77" s="4"/>
      <c r="B77" s="4"/>
      <c r="C77" s="4"/>
      <c r="D77" s="4"/>
      <c r="E77" s="4"/>
      <c r="F77" s="4"/>
    </row>
    <row r="78" spans="1:6" x14ac:dyDescent="0.3">
      <c r="A78" s="4"/>
      <c r="B78" s="4"/>
      <c r="C78" s="4"/>
      <c r="D78" s="4"/>
      <c r="E78" s="4"/>
      <c r="F78" s="4"/>
    </row>
    <row r="79" spans="1:6" x14ac:dyDescent="0.3">
      <c r="A79" s="4"/>
      <c r="B79" s="4"/>
      <c r="C79" s="4"/>
      <c r="D79" s="4"/>
      <c r="E79" s="4"/>
      <c r="F79" s="4"/>
    </row>
    <row r="80" spans="1:6" x14ac:dyDescent="0.3">
      <c r="A80" s="4"/>
      <c r="B80" s="4"/>
      <c r="C80" s="4"/>
      <c r="D80" s="4"/>
      <c r="E80" s="4"/>
      <c r="F80" s="4"/>
    </row>
    <row r="81" spans="1:6" x14ac:dyDescent="0.3">
      <c r="A81" s="4"/>
      <c r="B81" s="4"/>
      <c r="C81" s="4"/>
      <c r="D81" s="4"/>
      <c r="E81" s="4"/>
      <c r="F81" s="4"/>
    </row>
    <row r="82" spans="1:6" x14ac:dyDescent="0.3">
      <c r="A82" s="4"/>
      <c r="B82" s="4"/>
      <c r="C82" s="4"/>
      <c r="D82" s="4"/>
      <c r="E82" s="4"/>
      <c r="F82" s="4"/>
    </row>
    <row r="83" spans="1:6" x14ac:dyDescent="0.3">
      <c r="A83" s="4"/>
      <c r="B83" s="4"/>
      <c r="C83" s="4"/>
      <c r="D83" s="4"/>
      <c r="E83" s="4"/>
      <c r="F83" s="4"/>
    </row>
    <row r="84" spans="1:6" x14ac:dyDescent="0.3">
      <c r="A84" s="4"/>
      <c r="B84" s="4"/>
      <c r="C84" s="4"/>
      <c r="D84" s="4"/>
      <c r="E84" s="4"/>
      <c r="F84" s="4"/>
    </row>
    <row r="85" spans="1:6" x14ac:dyDescent="0.3">
      <c r="A85" s="4"/>
      <c r="B85" s="4"/>
      <c r="C85" s="4"/>
      <c r="D85" s="4"/>
      <c r="E85" s="4"/>
      <c r="F85" s="4"/>
    </row>
    <row r="86" spans="1:6" x14ac:dyDescent="0.3">
      <c r="A86" s="4"/>
      <c r="B86" s="4"/>
      <c r="C86" s="4"/>
      <c r="D86" s="4"/>
      <c r="E86" s="4"/>
      <c r="F86" s="4"/>
    </row>
    <row r="87" spans="1:6" x14ac:dyDescent="0.3">
      <c r="A87" s="4"/>
      <c r="B87" s="4"/>
      <c r="C87" s="4"/>
      <c r="D87" s="4"/>
      <c r="E87" s="4"/>
      <c r="F87" s="4"/>
    </row>
    <row r="88" spans="1:6" x14ac:dyDescent="0.3">
      <c r="A88" s="4"/>
      <c r="B88" s="4"/>
      <c r="C88" s="4"/>
      <c r="D88" s="4"/>
      <c r="E88" s="4"/>
      <c r="F88" s="4"/>
    </row>
    <row r="89" spans="1:6" x14ac:dyDescent="0.3">
      <c r="A89" s="4"/>
      <c r="B89" s="4"/>
      <c r="C89" s="4"/>
      <c r="D89" s="4"/>
      <c r="E89" s="4"/>
      <c r="F89" s="4"/>
    </row>
    <row r="90" spans="1:6" x14ac:dyDescent="0.3">
      <c r="A90" s="4"/>
      <c r="B90" s="4"/>
      <c r="C90" s="4"/>
      <c r="D90" s="4"/>
      <c r="E90" s="4"/>
      <c r="F90" s="4"/>
    </row>
    <row r="91" spans="1:6" x14ac:dyDescent="0.3">
      <c r="A91" s="4"/>
      <c r="B91" s="4"/>
      <c r="C91" s="4"/>
      <c r="D91" s="4"/>
      <c r="E91" s="4"/>
      <c r="F91" s="4"/>
    </row>
    <row r="92" spans="1:6" x14ac:dyDescent="0.3">
      <c r="A92" s="4"/>
      <c r="B92" s="4"/>
      <c r="C92" s="4"/>
      <c r="D92" s="4"/>
      <c r="E92" s="4"/>
      <c r="F92" s="4"/>
    </row>
    <row r="93" spans="1:6" x14ac:dyDescent="0.3">
      <c r="A93" s="4"/>
      <c r="B93" s="4"/>
      <c r="C93" s="4"/>
      <c r="D93" s="4"/>
      <c r="E93" s="4"/>
      <c r="F93" s="4"/>
    </row>
    <row r="94" spans="1:6" x14ac:dyDescent="0.3">
      <c r="A94" s="4"/>
      <c r="B94" s="4"/>
      <c r="C94" s="4"/>
      <c r="D94" s="4"/>
      <c r="E94" s="4"/>
      <c r="F94" s="4"/>
    </row>
    <row r="95" spans="1:6" x14ac:dyDescent="0.3">
      <c r="A95" s="4"/>
      <c r="B95" s="4"/>
      <c r="C95" s="4"/>
      <c r="D95" s="4"/>
      <c r="E95" s="4"/>
      <c r="F95" s="4"/>
    </row>
    <row r="96" spans="1:6" x14ac:dyDescent="0.3">
      <c r="A96" s="4"/>
      <c r="B96" s="4"/>
      <c r="C96" s="4"/>
      <c r="D96" s="4"/>
      <c r="E96" s="4"/>
      <c r="F96" s="4"/>
    </row>
    <row r="97" spans="1:6" x14ac:dyDescent="0.3">
      <c r="A97" s="4"/>
      <c r="B97" s="4"/>
      <c r="C97" s="4"/>
      <c r="D97" s="4"/>
      <c r="E97" s="4"/>
      <c r="F97" s="4"/>
    </row>
    <row r="98" spans="1:6" x14ac:dyDescent="0.3">
      <c r="A98" s="4"/>
      <c r="B98" s="4"/>
      <c r="C98" s="4"/>
      <c r="D98" s="4"/>
      <c r="E98" s="4"/>
      <c r="F98" s="4"/>
    </row>
    <row r="99" spans="1:6" x14ac:dyDescent="0.3">
      <c r="A99" s="4"/>
      <c r="B99" s="4"/>
      <c r="C99" s="4"/>
      <c r="D99" s="4"/>
      <c r="E99" s="4"/>
      <c r="F99" s="4"/>
    </row>
    <row r="100" spans="1:6" x14ac:dyDescent="0.3">
      <c r="A100" s="4"/>
      <c r="B100" s="4"/>
      <c r="C100" s="4"/>
      <c r="D100" s="4"/>
      <c r="E100" s="4"/>
      <c r="F100" s="4"/>
    </row>
    <row r="101" spans="1:6" x14ac:dyDescent="0.3">
      <c r="A101" s="4"/>
      <c r="B101" s="4"/>
      <c r="C101" s="4"/>
      <c r="D101" s="4"/>
      <c r="E101" s="4"/>
      <c r="F101" s="4"/>
    </row>
    <row r="102" spans="1:6" x14ac:dyDescent="0.3">
      <c r="A102" s="4"/>
      <c r="B102" s="4"/>
      <c r="C102" s="4"/>
      <c r="D102" s="4"/>
      <c r="E102" s="4"/>
      <c r="F102" s="4"/>
    </row>
    <row r="103" spans="1:6" x14ac:dyDescent="0.3">
      <c r="A103" s="4"/>
      <c r="B103" s="4"/>
      <c r="C103" s="4"/>
      <c r="D103" s="4"/>
      <c r="E103" s="4"/>
      <c r="F103" s="4"/>
    </row>
    <row r="104" spans="1:6" x14ac:dyDescent="0.3">
      <c r="A104" s="4"/>
      <c r="B104" s="4"/>
      <c r="C104" s="4"/>
      <c r="D104" s="4"/>
      <c r="E104" s="4"/>
      <c r="F104" s="4"/>
    </row>
    <row r="105" spans="1:6" x14ac:dyDescent="0.3">
      <c r="A105" s="4"/>
      <c r="B105" s="4"/>
      <c r="C105" s="4"/>
      <c r="D105" s="4"/>
      <c r="E105" s="4"/>
      <c r="F105" s="4"/>
    </row>
    <row r="106" spans="1:6" x14ac:dyDescent="0.3">
      <c r="A106" s="4"/>
      <c r="B106" s="4"/>
      <c r="C106" s="4"/>
      <c r="D106" s="4"/>
      <c r="E106" s="4"/>
      <c r="F106" s="4"/>
    </row>
    <row r="107" spans="1:6" x14ac:dyDescent="0.3">
      <c r="A107" s="4"/>
      <c r="B107" s="4"/>
      <c r="C107" s="4"/>
      <c r="D107" s="4"/>
      <c r="E107" s="4"/>
      <c r="F107" s="4"/>
    </row>
    <row r="108" spans="1:6" x14ac:dyDescent="0.3">
      <c r="A108" s="4"/>
      <c r="B108" s="4"/>
      <c r="C108" s="4"/>
      <c r="D108" s="4"/>
      <c r="E108" s="4"/>
      <c r="F108" s="4"/>
    </row>
    <row r="109" spans="1:6" x14ac:dyDescent="0.3">
      <c r="A109" s="4"/>
      <c r="B109" s="4"/>
      <c r="C109" s="4"/>
      <c r="D109" s="4"/>
      <c r="E109" s="4"/>
      <c r="F109" s="4"/>
    </row>
    <row r="110" spans="1:6" x14ac:dyDescent="0.3">
      <c r="A110" s="4"/>
      <c r="B110" s="4"/>
      <c r="C110" s="4"/>
      <c r="D110" s="4"/>
      <c r="E110" s="4"/>
      <c r="F110" s="4"/>
    </row>
    <row r="111" spans="1:6" x14ac:dyDescent="0.3">
      <c r="A111" s="4"/>
      <c r="B111" s="4"/>
      <c r="C111" s="4"/>
      <c r="D111" s="4"/>
      <c r="E111" s="4"/>
      <c r="F111" s="4"/>
    </row>
    <row r="112" spans="1:6" x14ac:dyDescent="0.3">
      <c r="A112" s="4"/>
      <c r="B112" s="4"/>
      <c r="C112" s="4"/>
      <c r="D112" s="4"/>
      <c r="E112" s="4"/>
      <c r="F112" s="4"/>
    </row>
    <row r="113" spans="1:6" x14ac:dyDescent="0.3">
      <c r="A113" s="4"/>
      <c r="B113" s="4"/>
      <c r="C113" s="4"/>
      <c r="D113" s="4"/>
      <c r="E113" s="4"/>
      <c r="F113" s="4"/>
    </row>
    <row r="114" spans="1:6" x14ac:dyDescent="0.3">
      <c r="A114" s="4"/>
      <c r="B114" s="4"/>
      <c r="C114" s="4"/>
      <c r="D114" s="4"/>
      <c r="E114" s="4"/>
      <c r="F114" s="4"/>
    </row>
    <row r="115" spans="1:6" x14ac:dyDescent="0.3">
      <c r="A115" s="4"/>
      <c r="B115" s="4"/>
      <c r="C115" s="4"/>
      <c r="D115" s="4"/>
      <c r="E115" s="4"/>
      <c r="F115" s="4"/>
    </row>
    <row r="116" spans="1:6" x14ac:dyDescent="0.3">
      <c r="A116" s="4"/>
      <c r="B116" s="4"/>
      <c r="C116" s="4"/>
      <c r="D116" s="4"/>
      <c r="E116" s="4"/>
      <c r="F116" s="4"/>
    </row>
    <row r="117" spans="1:6" x14ac:dyDescent="0.3">
      <c r="A117" s="4"/>
      <c r="B117" s="4"/>
      <c r="C117" s="4"/>
      <c r="D117" s="4"/>
      <c r="E117" s="4"/>
      <c r="F117" s="4"/>
    </row>
    <row r="118" spans="1:6" x14ac:dyDescent="0.3">
      <c r="A118" s="4"/>
      <c r="B118" s="4"/>
      <c r="C118" s="4"/>
      <c r="D118" s="4"/>
      <c r="E118" s="4"/>
      <c r="F118" s="4"/>
    </row>
    <row r="119" spans="1:6" x14ac:dyDescent="0.3">
      <c r="A119" s="4"/>
      <c r="B119" s="4"/>
      <c r="C119" s="4"/>
      <c r="D119" s="4"/>
      <c r="E119" s="4"/>
      <c r="F119" s="4"/>
    </row>
    <row r="120" spans="1:6" x14ac:dyDescent="0.3">
      <c r="A120" s="4"/>
      <c r="B120" s="4"/>
      <c r="C120" s="4"/>
      <c r="D120" s="4"/>
      <c r="E120" s="4"/>
      <c r="F120" s="4"/>
    </row>
    <row r="121" spans="1:6" x14ac:dyDescent="0.3">
      <c r="A121" s="4"/>
      <c r="B121" s="4"/>
      <c r="C121" s="4"/>
      <c r="D121" s="4"/>
      <c r="E121" s="4"/>
      <c r="F121" s="4"/>
    </row>
    <row r="122" spans="1:6" x14ac:dyDescent="0.3">
      <c r="A122" s="4"/>
      <c r="B122" s="4"/>
      <c r="C122" s="4"/>
      <c r="D122" s="4"/>
      <c r="E122" s="4"/>
      <c r="F122" s="4"/>
    </row>
    <row r="123" spans="1:6" x14ac:dyDescent="0.3">
      <c r="A123" s="4"/>
      <c r="B123" s="4"/>
      <c r="C123" s="4"/>
      <c r="D123" s="4"/>
      <c r="E123" s="4"/>
      <c r="F123" s="4"/>
    </row>
    <row r="124" spans="1:6" x14ac:dyDescent="0.3">
      <c r="A124" s="4"/>
      <c r="B124" s="4"/>
      <c r="C124" s="4"/>
      <c r="D124" s="4"/>
      <c r="E124" s="4"/>
      <c r="F124" s="4"/>
    </row>
    <row r="125" spans="1:6" x14ac:dyDescent="0.3">
      <c r="A125" s="4"/>
      <c r="B125" s="4"/>
      <c r="C125" s="4"/>
      <c r="D125" s="4"/>
      <c r="E125" s="4"/>
      <c r="F125" s="4"/>
    </row>
    <row r="126" spans="1:6" x14ac:dyDescent="0.3">
      <c r="A126" s="4"/>
      <c r="B126" s="4"/>
      <c r="C126" s="4"/>
      <c r="D126" s="4"/>
      <c r="E126" s="4"/>
      <c r="F126" s="4"/>
    </row>
    <row r="127" spans="1:6" x14ac:dyDescent="0.3">
      <c r="A127" s="4"/>
      <c r="B127" s="4"/>
      <c r="C127" s="4"/>
      <c r="D127" s="4"/>
      <c r="E127" s="4"/>
      <c r="F127" s="4"/>
    </row>
    <row r="128" spans="1:6" x14ac:dyDescent="0.3">
      <c r="A128" s="4"/>
      <c r="B128" s="4"/>
      <c r="C128" s="4"/>
      <c r="D128" s="4"/>
      <c r="E128" s="4"/>
      <c r="F128" s="4"/>
    </row>
    <row r="129" spans="1:6" x14ac:dyDescent="0.3">
      <c r="A129" s="4"/>
      <c r="B129" s="4"/>
      <c r="C129" s="4"/>
      <c r="D129" s="4"/>
      <c r="E129" s="4"/>
      <c r="F129" s="4"/>
    </row>
    <row r="130" spans="1:6" x14ac:dyDescent="0.3">
      <c r="A130" s="4"/>
      <c r="B130" s="4"/>
      <c r="C130" s="4"/>
      <c r="D130" s="4"/>
      <c r="E130" s="4"/>
      <c r="F130" s="4"/>
    </row>
    <row r="131" spans="1:6" x14ac:dyDescent="0.3">
      <c r="A131" s="4"/>
      <c r="B131" s="4"/>
      <c r="C131" s="4"/>
      <c r="D131" s="4"/>
      <c r="E131" s="4"/>
      <c r="F131" s="4"/>
    </row>
    <row r="132" spans="1:6" x14ac:dyDescent="0.3">
      <c r="A132" s="4"/>
      <c r="B132" s="4"/>
      <c r="C132" s="4"/>
      <c r="D132" s="4"/>
      <c r="E132" s="4"/>
      <c r="F132" s="4"/>
    </row>
    <row r="133" spans="1:6" x14ac:dyDescent="0.3">
      <c r="A133" s="4"/>
      <c r="B133" s="4"/>
      <c r="C133" s="4"/>
      <c r="D133" s="4"/>
      <c r="E133" s="4"/>
      <c r="F133" s="4"/>
    </row>
    <row r="134" spans="1:6" x14ac:dyDescent="0.3">
      <c r="A134" s="4"/>
      <c r="B134" s="4"/>
      <c r="C134" s="4"/>
      <c r="D134" s="4"/>
      <c r="E134" s="4"/>
      <c r="F134" s="4"/>
    </row>
    <row r="135" spans="1:6" x14ac:dyDescent="0.3">
      <c r="A135" s="4"/>
      <c r="B135" s="4"/>
      <c r="C135" s="4"/>
      <c r="D135" s="4"/>
      <c r="E135" s="4"/>
      <c r="F135" s="4"/>
    </row>
    <row r="136" spans="1:6" x14ac:dyDescent="0.3">
      <c r="A136" s="4"/>
      <c r="B136" s="4"/>
      <c r="C136" s="4"/>
      <c r="D136" s="4"/>
      <c r="E136" s="4"/>
      <c r="F136" s="4"/>
    </row>
    <row r="137" spans="1:6" x14ac:dyDescent="0.3">
      <c r="A137" s="4"/>
      <c r="B137" s="4"/>
      <c r="C137" s="4"/>
      <c r="D137" s="4"/>
      <c r="E137" s="4"/>
      <c r="F137" s="4"/>
    </row>
    <row r="138" spans="1:6" x14ac:dyDescent="0.3">
      <c r="A138" s="4"/>
      <c r="B138" s="4"/>
      <c r="C138" s="4"/>
      <c r="D138" s="4"/>
      <c r="E138" s="4"/>
      <c r="F138" s="4"/>
    </row>
    <row r="139" spans="1:6" x14ac:dyDescent="0.3">
      <c r="A139" s="4"/>
      <c r="B139" s="4"/>
      <c r="C139" s="4"/>
      <c r="D139" s="4"/>
      <c r="E139" s="4"/>
      <c r="F139" s="4"/>
    </row>
    <row r="140" spans="1:6" x14ac:dyDescent="0.3">
      <c r="A140" s="4"/>
      <c r="B140" s="4"/>
      <c r="C140" s="4"/>
      <c r="D140" s="4"/>
      <c r="E140" s="4"/>
      <c r="F140" s="4"/>
    </row>
    <row r="141" spans="1:6" x14ac:dyDescent="0.3">
      <c r="A141" s="4"/>
      <c r="B141" s="4"/>
      <c r="C141" s="4"/>
      <c r="D141" s="4"/>
      <c r="E141" s="4"/>
      <c r="F141" s="4"/>
    </row>
    <row r="142" spans="1:6" x14ac:dyDescent="0.3">
      <c r="A142" s="4"/>
      <c r="B142" s="4"/>
      <c r="C142" s="4"/>
      <c r="D142" s="4"/>
      <c r="E142" s="4"/>
      <c r="F142" s="4"/>
    </row>
    <row r="143" spans="1:6" x14ac:dyDescent="0.3">
      <c r="A143" s="4"/>
      <c r="B143" s="4"/>
      <c r="C143" s="4"/>
      <c r="D143" s="4"/>
      <c r="E143" s="4"/>
      <c r="F143" s="4"/>
    </row>
    <row r="144" spans="1:6" x14ac:dyDescent="0.3">
      <c r="A144" s="4"/>
      <c r="B144" s="4"/>
      <c r="C144" s="4"/>
      <c r="D144" s="4"/>
      <c r="E144" s="4"/>
      <c r="F144" s="4"/>
    </row>
    <row r="145" spans="1:6" x14ac:dyDescent="0.3">
      <c r="A145" s="4"/>
      <c r="B145" s="4"/>
      <c r="C145" s="4"/>
      <c r="D145" s="4"/>
      <c r="E145" s="4"/>
      <c r="F145" s="4"/>
    </row>
    <row r="146" spans="1:6" x14ac:dyDescent="0.3">
      <c r="A146" s="4"/>
      <c r="B146" s="4"/>
      <c r="C146" s="4"/>
      <c r="D146" s="4"/>
      <c r="E146" s="4"/>
      <c r="F146" s="4"/>
    </row>
    <row r="147" spans="1:6" x14ac:dyDescent="0.3">
      <c r="A147" s="4"/>
      <c r="B147" s="4"/>
      <c r="C147" s="4"/>
      <c r="D147" s="4"/>
      <c r="E147" s="4"/>
      <c r="F147" s="4"/>
    </row>
    <row r="148" spans="1:6" x14ac:dyDescent="0.3">
      <c r="A148" s="4"/>
      <c r="B148" s="4"/>
      <c r="C148" s="4"/>
      <c r="D148" s="4"/>
      <c r="E148" s="4"/>
      <c r="F148" s="4"/>
    </row>
    <row r="149" spans="1:6" x14ac:dyDescent="0.3">
      <c r="A149" s="4"/>
      <c r="B149" s="4"/>
      <c r="C149" s="4"/>
      <c r="D149" s="4"/>
      <c r="E149" s="4"/>
      <c r="F149" s="4"/>
    </row>
    <row r="150" spans="1:6" x14ac:dyDescent="0.3">
      <c r="A150" s="4"/>
      <c r="B150" s="4"/>
      <c r="C150" s="4"/>
      <c r="D150" s="4"/>
      <c r="E150" s="4"/>
      <c r="F150" s="4"/>
    </row>
    <row r="151" spans="1:6" x14ac:dyDescent="0.3">
      <c r="A151" s="4"/>
      <c r="B151" s="4"/>
      <c r="C151" s="4"/>
      <c r="D151" s="4"/>
      <c r="E151" s="4"/>
      <c r="F151" s="4"/>
    </row>
    <row r="152" spans="1:6" x14ac:dyDescent="0.3">
      <c r="A152" s="4"/>
      <c r="B152" s="4"/>
      <c r="C152" s="4"/>
      <c r="D152" s="4"/>
      <c r="E152" s="4"/>
      <c r="F152" s="4"/>
    </row>
    <row r="153" spans="1:6" x14ac:dyDescent="0.3">
      <c r="A153" s="4"/>
      <c r="B153" s="4"/>
      <c r="C153" s="4"/>
      <c r="D153" s="4"/>
      <c r="E153" s="4"/>
      <c r="F153" s="4"/>
    </row>
    <row r="154" spans="1:6" x14ac:dyDescent="0.3">
      <c r="A154" s="4"/>
      <c r="B154" s="4"/>
      <c r="C154" s="4"/>
      <c r="D154" s="4"/>
      <c r="E154" s="4"/>
      <c r="F154" s="4"/>
    </row>
    <row r="155" spans="1:6" x14ac:dyDescent="0.3">
      <c r="A155" s="4"/>
      <c r="B155" s="4"/>
      <c r="C155" s="4"/>
      <c r="D155" s="4"/>
      <c r="E155" s="4"/>
      <c r="F155" s="4"/>
    </row>
    <row r="156" spans="1:6" x14ac:dyDescent="0.3">
      <c r="A156" s="4"/>
      <c r="B156" s="4"/>
      <c r="C156" s="4"/>
      <c r="D156" s="4"/>
      <c r="E156" s="4"/>
      <c r="F156" s="4"/>
    </row>
    <row r="157" spans="1:6" x14ac:dyDescent="0.3">
      <c r="A157" s="4"/>
      <c r="B157" s="4"/>
      <c r="C157" s="4"/>
      <c r="D157" s="4"/>
      <c r="E157" s="4"/>
      <c r="F157" s="4"/>
    </row>
    <row r="158" spans="1:6" x14ac:dyDescent="0.3">
      <c r="A158" s="4"/>
      <c r="B158" s="4"/>
      <c r="C158" s="4"/>
      <c r="D158" s="4"/>
      <c r="E158" s="4"/>
      <c r="F158" s="4"/>
    </row>
    <row r="159" spans="1:6" x14ac:dyDescent="0.3">
      <c r="A159" s="4"/>
      <c r="B159" s="4"/>
      <c r="C159" s="4"/>
      <c r="D159" s="4"/>
      <c r="E159" s="4"/>
      <c r="F159" s="4"/>
    </row>
    <row r="160" spans="1:6" x14ac:dyDescent="0.3">
      <c r="A160" s="4"/>
      <c r="B160" s="4"/>
      <c r="C160" s="4"/>
      <c r="D160" s="4"/>
      <c r="E160" s="4"/>
      <c r="F160" s="4"/>
    </row>
    <row r="161" spans="1:6" x14ac:dyDescent="0.3">
      <c r="A161" s="4"/>
      <c r="B161" s="4"/>
      <c r="C161" s="4"/>
      <c r="D161" s="4"/>
      <c r="E161" s="4"/>
      <c r="F161" s="4"/>
    </row>
    <row r="162" spans="1:6" x14ac:dyDescent="0.3">
      <c r="A162" s="4"/>
      <c r="B162" s="4"/>
      <c r="C162" s="4"/>
      <c r="D162" s="4"/>
      <c r="E162" s="4"/>
      <c r="F162" s="4"/>
    </row>
    <row r="163" spans="1:6" x14ac:dyDescent="0.3">
      <c r="A163" s="4"/>
      <c r="B163" s="4"/>
      <c r="C163" s="4"/>
      <c r="D163" s="4"/>
      <c r="E163" s="4"/>
      <c r="F163" s="4"/>
    </row>
    <row r="164" spans="1:6" x14ac:dyDescent="0.3">
      <c r="A164" s="4"/>
      <c r="B164" s="4"/>
      <c r="C164" s="4"/>
      <c r="D164" s="4"/>
      <c r="E164" s="4"/>
      <c r="F164" s="4"/>
    </row>
    <row r="165" spans="1:6" x14ac:dyDescent="0.3">
      <c r="A165" s="4"/>
      <c r="B165" s="4"/>
      <c r="C165" s="4"/>
      <c r="D165" s="4"/>
      <c r="E165" s="4"/>
      <c r="F165" s="4"/>
    </row>
  </sheetData>
  <phoneticPr fontId="16" type="noConversion"/>
  <pageMargins left="0.56000000000000005" right="0.51" top="0.77" bottom="0.72" header="0.5" footer="0.5"/>
  <pageSetup scale="95" orientation="portrait" r:id="rId1"/>
  <headerFooter alignWithMargins="0">
    <oddHeader>&amp;R&amp;"Times New Roman,Bold"&amp;12Exhibit I</oddHeader>
    <oddFooter>&amp;L&amp;F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74"/>
  <sheetViews>
    <sheetView workbookViewId="0">
      <selection activeCell="G8" sqref="G8"/>
    </sheetView>
  </sheetViews>
  <sheetFormatPr defaultColWidth="9.08984375" defaultRowHeight="15.5" x14ac:dyDescent="0.35"/>
  <cols>
    <col min="1" max="1" width="9.08984375" style="8"/>
    <col min="2" max="2" width="27.453125" style="8" customWidth="1"/>
    <col min="3" max="3" width="10.6328125" style="8" customWidth="1"/>
    <col min="4" max="4" width="13" style="8" customWidth="1"/>
    <col min="5" max="5" width="12.08984375" style="8" customWidth="1"/>
    <col min="6" max="6" width="2" style="8" customWidth="1"/>
    <col min="7" max="7" width="15.453125" style="8" customWidth="1"/>
    <col min="8" max="16384" width="9.08984375" style="8"/>
  </cols>
  <sheetData>
    <row r="2" spans="2:7" ht="18" x14ac:dyDescent="0.35">
      <c r="B2" s="59" t="s">
        <v>93</v>
      </c>
      <c r="C2" s="59"/>
      <c r="D2" s="59"/>
      <c r="E2" s="59"/>
      <c r="F2" s="59"/>
      <c r="G2" s="59"/>
    </row>
    <row r="4" spans="2:7" x14ac:dyDescent="0.35">
      <c r="B4" s="60" t="s">
        <v>69</v>
      </c>
      <c r="G4" s="61">
        <f>G31</f>
        <v>358250</v>
      </c>
    </row>
    <row r="5" spans="2:7" x14ac:dyDescent="0.35">
      <c r="B5" s="60" t="s">
        <v>101</v>
      </c>
      <c r="G5" s="61">
        <f>G36</f>
        <v>87792.75</v>
      </c>
    </row>
    <row r="6" spans="2:7" x14ac:dyDescent="0.35">
      <c r="B6" s="7" t="s">
        <v>27</v>
      </c>
      <c r="G6" s="62">
        <f>G4+G5</f>
        <v>446042.75</v>
      </c>
    </row>
    <row r="7" spans="2:7" ht="9.75" customHeight="1" x14ac:dyDescent="0.35">
      <c r="B7" s="7"/>
      <c r="G7" s="61"/>
    </row>
    <row r="8" spans="2:7" x14ac:dyDescent="0.35">
      <c r="B8" s="60" t="s">
        <v>70</v>
      </c>
      <c r="G8" s="61">
        <f>G58</f>
        <v>10000</v>
      </c>
    </row>
    <row r="9" spans="2:7" x14ac:dyDescent="0.35">
      <c r="B9" s="60" t="s">
        <v>71</v>
      </c>
      <c r="G9" s="61">
        <f>G56</f>
        <v>46134.25</v>
      </c>
    </row>
    <row r="10" spans="2:7" x14ac:dyDescent="0.35">
      <c r="B10" s="7" t="s">
        <v>28</v>
      </c>
      <c r="G10" s="62">
        <f>G8+G9</f>
        <v>56134.25</v>
      </c>
    </row>
    <row r="11" spans="2:7" ht="9.75" customHeight="1" x14ac:dyDescent="0.35"/>
    <row r="12" spans="2:7" ht="16" thickBot="1" x14ac:dyDescent="0.4">
      <c r="B12" s="60" t="s">
        <v>72</v>
      </c>
      <c r="G12" s="63">
        <f>G10+G6</f>
        <v>502177</v>
      </c>
    </row>
    <row r="13" spans="2:7" ht="16" thickTop="1" x14ac:dyDescent="0.35"/>
    <row r="14" spans="2:7" x14ac:dyDescent="0.35">
      <c r="C14" s="8" t="s">
        <v>29</v>
      </c>
      <c r="D14" s="8" t="s">
        <v>100</v>
      </c>
    </row>
    <row r="16" spans="2:7" x14ac:dyDescent="0.35">
      <c r="B16" s="12"/>
      <c r="C16" s="64"/>
      <c r="D16" s="65" t="s">
        <v>30</v>
      </c>
      <c r="E16" s="66" t="s">
        <v>99</v>
      </c>
      <c r="F16" s="12"/>
      <c r="G16" s="12"/>
    </row>
    <row r="17" spans="2:7" x14ac:dyDescent="0.35">
      <c r="B17" s="67" t="s">
        <v>6</v>
      </c>
      <c r="C17" s="68" t="s">
        <v>31</v>
      </c>
      <c r="D17" s="68" t="s">
        <v>32</v>
      </c>
      <c r="E17" s="69" t="s">
        <v>96</v>
      </c>
      <c r="F17" s="67"/>
      <c r="G17" s="70" t="s">
        <v>33</v>
      </c>
    </row>
    <row r="18" spans="2:7" x14ac:dyDescent="0.35">
      <c r="B18" s="71" t="s">
        <v>34</v>
      </c>
      <c r="C18" s="72">
        <v>0.75</v>
      </c>
      <c r="D18" s="73" t="s">
        <v>35</v>
      </c>
      <c r="E18" s="73" t="s">
        <v>36</v>
      </c>
      <c r="F18" s="74"/>
      <c r="G18" s="75">
        <f>100000*C18</f>
        <v>75000</v>
      </c>
    </row>
    <row r="19" spans="2:7" x14ac:dyDescent="0.35">
      <c r="B19" s="71" t="s">
        <v>37</v>
      </c>
      <c r="C19" s="72">
        <v>1</v>
      </c>
      <c r="D19" s="73" t="s">
        <v>35</v>
      </c>
      <c r="E19" s="73"/>
      <c r="F19" s="74"/>
      <c r="G19" s="75">
        <f>65000*C19</f>
        <v>65000</v>
      </c>
    </row>
    <row r="20" spans="2:7" x14ac:dyDescent="0.35">
      <c r="B20" s="71" t="s">
        <v>38</v>
      </c>
      <c r="C20" s="72">
        <v>1</v>
      </c>
      <c r="D20" s="73" t="s">
        <v>35</v>
      </c>
      <c r="E20" s="73"/>
      <c r="F20" s="74"/>
      <c r="G20" s="75">
        <f>52000*C20</f>
        <v>52000</v>
      </c>
    </row>
    <row r="21" spans="2:7" x14ac:dyDescent="0.35">
      <c r="B21" s="71" t="s">
        <v>39</v>
      </c>
      <c r="C21" s="72">
        <v>0.8</v>
      </c>
      <c r="D21" s="73" t="s">
        <v>35</v>
      </c>
      <c r="E21" s="73"/>
      <c r="F21" s="74"/>
      <c r="G21" s="75">
        <f>45000*C21</f>
        <v>36000</v>
      </c>
    </row>
    <row r="22" spans="2:7" x14ac:dyDescent="0.35">
      <c r="B22" s="71" t="s">
        <v>95</v>
      </c>
      <c r="C22" s="72">
        <v>1</v>
      </c>
      <c r="D22" s="73" t="s">
        <v>35</v>
      </c>
      <c r="E22" s="73"/>
      <c r="F22" s="74"/>
      <c r="G22" s="75">
        <f>40000*C22</f>
        <v>40000</v>
      </c>
    </row>
    <row r="23" spans="2:7" x14ac:dyDescent="0.35">
      <c r="B23" s="71" t="s">
        <v>40</v>
      </c>
      <c r="C23" s="71"/>
      <c r="D23" s="73"/>
      <c r="E23" s="73"/>
      <c r="F23" s="74"/>
      <c r="G23" s="76">
        <f>SUM(G18:G22)</f>
        <v>268000</v>
      </c>
    </row>
    <row r="24" spans="2:7" ht="23.25" customHeight="1" x14ac:dyDescent="0.35">
      <c r="B24" s="71" t="s">
        <v>41</v>
      </c>
      <c r="C24" s="72">
        <v>0.65</v>
      </c>
      <c r="D24" s="73" t="s">
        <v>35</v>
      </c>
      <c r="E24" s="73"/>
      <c r="F24" s="74"/>
      <c r="G24" s="75">
        <f>25000*C24</f>
        <v>16250</v>
      </c>
    </row>
    <row r="25" spans="2:7" x14ac:dyDescent="0.35">
      <c r="B25" s="71" t="s">
        <v>42</v>
      </c>
      <c r="C25" s="71"/>
      <c r="D25" s="73"/>
      <c r="E25" s="73"/>
      <c r="F25" s="74"/>
      <c r="G25" s="76">
        <f>G24</f>
        <v>16250</v>
      </c>
    </row>
    <row r="26" spans="2:7" ht="21" customHeight="1" x14ac:dyDescent="0.35">
      <c r="B26" s="71" t="s">
        <v>43</v>
      </c>
      <c r="C26" s="72">
        <v>0.8</v>
      </c>
      <c r="D26" s="73" t="s">
        <v>35</v>
      </c>
      <c r="E26" s="73"/>
      <c r="F26" s="74"/>
      <c r="G26" s="75">
        <f>50000*C26</f>
        <v>40000</v>
      </c>
    </row>
    <row r="27" spans="2:7" x14ac:dyDescent="0.35">
      <c r="B27" s="71" t="s">
        <v>44</v>
      </c>
      <c r="C27" s="72">
        <v>1</v>
      </c>
      <c r="D27" s="73" t="s">
        <v>35</v>
      </c>
      <c r="E27" s="73"/>
      <c r="F27" s="74"/>
      <c r="G27" s="75">
        <f>25000*C27</f>
        <v>25000</v>
      </c>
    </row>
    <row r="28" spans="2:7" x14ac:dyDescent="0.35">
      <c r="B28" s="71" t="s">
        <v>73</v>
      </c>
      <c r="C28" s="72">
        <v>0.5</v>
      </c>
      <c r="D28" s="73" t="s">
        <v>35</v>
      </c>
      <c r="E28" s="73"/>
      <c r="F28" s="74"/>
      <c r="G28" s="75">
        <f>(3000*6)*C28</f>
        <v>9000</v>
      </c>
    </row>
    <row r="29" spans="2:7" x14ac:dyDescent="0.35">
      <c r="B29" s="71" t="s">
        <v>45</v>
      </c>
      <c r="C29" s="71"/>
      <c r="D29" s="73"/>
      <c r="E29" s="73"/>
      <c r="F29" s="74"/>
      <c r="G29" s="76">
        <f>SUM(G26:G28)</f>
        <v>74000</v>
      </c>
    </row>
    <row r="30" spans="2:7" x14ac:dyDescent="0.35">
      <c r="B30" s="71"/>
      <c r="C30" s="71"/>
      <c r="D30" s="73"/>
      <c r="E30" s="73"/>
      <c r="F30" s="74"/>
      <c r="G30" s="77"/>
    </row>
    <row r="31" spans="2:7" x14ac:dyDescent="0.35">
      <c r="B31" s="78" t="s">
        <v>46</v>
      </c>
      <c r="C31" s="78"/>
      <c r="D31" s="71"/>
      <c r="E31" s="73"/>
      <c r="F31" s="74"/>
      <c r="G31" s="79">
        <f>G29+G25+G23</f>
        <v>358250</v>
      </c>
    </row>
    <row r="32" spans="2:7" x14ac:dyDescent="0.35">
      <c r="B32" s="71"/>
      <c r="C32" s="71"/>
      <c r="D32" s="71"/>
      <c r="E32" s="73"/>
      <c r="F32" s="74"/>
      <c r="G32" s="75"/>
    </row>
    <row r="33" spans="2:7" x14ac:dyDescent="0.35">
      <c r="B33" s="71" t="s">
        <v>47</v>
      </c>
      <c r="C33" s="71"/>
      <c r="D33" s="73" t="s">
        <v>35</v>
      </c>
      <c r="E33" s="80">
        <v>0.28999999999999998</v>
      </c>
      <c r="F33" s="74"/>
      <c r="G33" s="75">
        <f>E33*G23</f>
        <v>77720</v>
      </c>
    </row>
    <row r="34" spans="2:7" x14ac:dyDescent="0.35">
      <c r="B34" s="71" t="s">
        <v>48</v>
      </c>
      <c r="C34" s="71"/>
      <c r="D34" s="73" t="s">
        <v>35</v>
      </c>
      <c r="E34" s="80">
        <v>0.251</v>
      </c>
      <c r="F34" s="74"/>
      <c r="G34" s="75">
        <f>E34*G25</f>
        <v>4078.75</v>
      </c>
    </row>
    <row r="35" spans="2:7" x14ac:dyDescent="0.35">
      <c r="B35" s="71" t="s">
        <v>49</v>
      </c>
      <c r="C35" s="71"/>
      <c r="D35" s="73" t="s">
        <v>35</v>
      </c>
      <c r="E35" s="80">
        <v>8.1000000000000003E-2</v>
      </c>
      <c r="F35" s="74"/>
      <c r="G35" s="75">
        <f>E35*G29</f>
        <v>5994</v>
      </c>
    </row>
    <row r="36" spans="2:7" x14ac:dyDescent="0.35">
      <c r="B36" s="78" t="s">
        <v>50</v>
      </c>
      <c r="C36" s="78"/>
      <c r="D36" s="71"/>
      <c r="E36" s="73"/>
      <c r="F36" s="74"/>
      <c r="G36" s="81">
        <f>SUM(G33:G35)</f>
        <v>87792.75</v>
      </c>
    </row>
    <row r="37" spans="2:7" x14ac:dyDescent="0.35">
      <c r="B37" s="71"/>
      <c r="C37" s="71"/>
      <c r="D37" s="71"/>
      <c r="E37" s="73"/>
      <c r="F37" s="74"/>
      <c r="G37" s="75"/>
    </row>
    <row r="38" spans="2:7" x14ac:dyDescent="0.35">
      <c r="B38" s="71"/>
      <c r="C38" s="71"/>
      <c r="D38" s="73"/>
      <c r="E38" s="73"/>
      <c r="F38" s="74"/>
      <c r="G38" s="75"/>
    </row>
    <row r="39" spans="2:7" x14ac:dyDescent="0.35">
      <c r="B39" s="71" t="s">
        <v>51</v>
      </c>
      <c r="C39" s="71"/>
      <c r="D39" s="73">
        <v>52410</v>
      </c>
      <c r="E39" s="73"/>
      <c r="F39" s="74"/>
      <c r="G39" s="75">
        <v>0</v>
      </c>
    </row>
    <row r="40" spans="2:7" x14ac:dyDescent="0.35">
      <c r="B40" s="82" t="s">
        <v>52</v>
      </c>
      <c r="C40" s="82"/>
      <c r="D40" s="83">
        <v>52240</v>
      </c>
      <c r="E40" s="83"/>
      <c r="F40" s="74"/>
      <c r="G40" s="75">
        <v>0</v>
      </c>
    </row>
    <row r="41" spans="2:7" x14ac:dyDescent="0.35">
      <c r="B41" s="82" t="s">
        <v>53</v>
      </c>
      <c r="C41" s="82"/>
      <c r="D41" s="83">
        <v>52245</v>
      </c>
      <c r="E41" s="83"/>
      <c r="F41" s="74"/>
      <c r="G41" s="75">
        <v>3000</v>
      </c>
    </row>
    <row r="42" spans="2:7" x14ac:dyDescent="0.35">
      <c r="B42" s="82" t="s">
        <v>54</v>
      </c>
      <c r="C42" s="82"/>
      <c r="D42" s="83">
        <v>52355</v>
      </c>
      <c r="E42" s="83"/>
      <c r="F42" s="74"/>
      <c r="G42" s="75">
        <v>150</v>
      </c>
    </row>
    <row r="43" spans="2:7" x14ac:dyDescent="0.35">
      <c r="B43" s="82" t="s">
        <v>55</v>
      </c>
      <c r="C43" s="82"/>
      <c r="D43" s="83">
        <v>52510</v>
      </c>
      <c r="E43" s="83"/>
      <c r="F43" s="74"/>
      <c r="G43" s="75">
        <v>2000</v>
      </c>
    </row>
    <row r="44" spans="2:7" x14ac:dyDescent="0.35">
      <c r="B44" s="84" t="s">
        <v>56</v>
      </c>
      <c r="C44" s="84"/>
      <c r="D44" s="83">
        <v>52920</v>
      </c>
      <c r="E44" s="83"/>
      <c r="F44" s="74"/>
      <c r="G44" s="75">
        <v>5500</v>
      </c>
    </row>
    <row r="45" spans="2:7" x14ac:dyDescent="0.35">
      <c r="B45" s="82" t="s">
        <v>57</v>
      </c>
      <c r="C45" s="82"/>
      <c r="D45" s="83">
        <v>54230</v>
      </c>
      <c r="E45" s="83"/>
      <c r="F45" s="74"/>
      <c r="G45" s="75">
        <v>3000</v>
      </c>
    </row>
    <row r="46" spans="2:7" x14ac:dyDescent="0.35">
      <c r="B46" s="82" t="s">
        <v>58</v>
      </c>
      <c r="C46" s="82"/>
      <c r="D46" s="83">
        <v>55110</v>
      </c>
      <c r="E46" s="83"/>
      <c r="F46" s="74"/>
      <c r="G46" s="75">
        <v>2500</v>
      </c>
    </row>
    <row r="47" spans="2:7" x14ac:dyDescent="0.35">
      <c r="B47" s="82" t="s">
        <v>59</v>
      </c>
      <c r="C47" s="82"/>
      <c r="D47" s="83">
        <v>55115</v>
      </c>
      <c r="E47" s="83"/>
      <c r="F47" s="74"/>
      <c r="G47" s="75">
        <v>9280</v>
      </c>
    </row>
    <row r="48" spans="2:7" x14ac:dyDescent="0.35">
      <c r="B48" s="84" t="s">
        <v>60</v>
      </c>
      <c r="C48" s="84"/>
      <c r="D48" s="83">
        <v>55140</v>
      </c>
      <c r="E48" s="83"/>
      <c r="F48" s="74"/>
      <c r="G48" s="75">
        <v>1200</v>
      </c>
    </row>
    <row r="49" spans="2:7" x14ac:dyDescent="0.35">
      <c r="B49" s="84" t="s">
        <v>61</v>
      </c>
      <c r="C49" s="84"/>
      <c r="D49" s="83">
        <v>55320</v>
      </c>
      <c r="E49" s="83"/>
      <c r="F49" s="74"/>
      <c r="G49" s="75">
        <v>250</v>
      </c>
    </row>
    <row r="50" spans="2:7" x14ac:dyDescent="0.35">
      <c r="B50" s="84" t="s">
        <v>62</v>
      </c>
      <c r="C50" s="84"/>
      <c r="D50" s="83">
        <v>55410</v>
      </c>
      <c r="E50" s="83"/>
      <c r="F50" s="74"/>
      <c r="G50" s="75">
        <v>5000</v>
      </c>
    </row>
    <row r="51" spans="2:7" x14ac:dyDescent="0.35">
      <c r="B51" s="82" t="s">
        <v>63</v>
      </c>
      <c r="C51" s="82"/>
      <c r="D51" s="83">
        <v>58210</v>
      </c>
      <c r="E51" s="83"/>
      <c r="F51" s="74"/>
      <c r="G51" s="75">
        <v>3500</v>
      </c>
    </row>
    <row r="52" spans="2:7" x14ac:dyDescent="0.35">
      <c r="B52" s="84" t="s">
        <v>64</v>
      </c>
      <c r="C52" s="84"/>
      <c r="D52" s="83">
        <v>58220</v>
      </c>
      <c r="E52" s="83"/>
      <c r="F52" s="74"/>
      <c r="G52" s="75">
        <v>500</v>
      </c>
    </row>
    <row r="53" spans="2:7" x14ac:dyDescent="0.35">
      <c r="B53" s="84" t="s">
        <v>65</v>
      </c>
      <c r="C53" s="84"/>
      <c r="D53" s="83">
        <v>58320</v>
      </c>
      <c r="E53" s="83"/>
      <c r="F53" s="74"/>
      <c r="G53" s="75">
        <f>3500+1754.25</f>
        <v>5254.25</v>
      </c>
    </row>
    <row r="54" spans="2:7" x14ac:dyDescent="0.35">
      <c r="B54" s="84" t="s">
        <v>98</v>
      </c>
      <c r="C54" s="84"/>
      <c r="D54" s="83">
        <v>58610</v>
      </c>
      <c r="E54" s="83"/>
      <c r="F54" s="74"/>
      <c r="G54" s="75">
        <v>3500</v>
      </c>
    </row>
    <row r="55" spans="2:7" x14ac:dyDescent="0.35">
      <c r="B55" s="84" t="s">
        <v>66</v>
      </c>
      <c r="C55" s="84"/>
      <c r="D55" s="83">
        <v>58510</v>
      </c>
      <c r="E55" s="83"/>
      <c r="F55" s="74"/>
      <c r="G55" s="75">
        <v>1500</v>
      </c>
    </row>
    <row r="56" spans="2:7" x14ac:dyDescent="0.35">
      <c r="B56" s="82"/>
      <c r="C56" s="82"/>
      <c r="D56" s="83"/>
      <c r="E56" s="83"/>
      <c r="F56" s="74"/>
      <c r="G56" s="81">
        <f>SUM(G39:G55)</f>
        <v>46134.25</v>
      </c>
    </row>
    <row r="57" spans="2:7" x14ac:dyDescent="0.35">
      <c r="B57" s="82"/>
      <c r="C57" s="82"/>
      <c r="D57" s="83"/>
      <c r="E57" s="83"/>
      <c r="F57" s="74"/>
      <c r="G57" s="75"/>
    </row>
    <row r="58" spans="2:7" x14ac:dyDescent="0.35">
      <c r="B58" s="82" t="s">
        <v>67</v>
      </c>
      <c r="C58" s="82"/>
      <c r="D58" s="73">
        <v>58665</v>
      </c>
      <c r="E58" s="83"/>
      <c r="F58" s="74"/>
      <c r="G58" s="101">
        <v>10000</v>
      </c>
    </row>
    <row r="59" spans="2:7" x14ac:dyDescent="0.35">
      <c r="B59" s="71"/>
      <c r="C59" s="71"/>
      <c r="D59" s="71"/>
      <c r="E59" s="71"/>
      <c r="G59" s="85"/>
    </row>
    <row r="60" spans="2:7" ht="16" thickBot="1" x14ac:dyDescent="0.4">
      <c r="B60" s="86" t="s">
        <v>68</v>
      </c>
      <c r="C60" s="86"/>
      <c r="D60" s="86"/>
      <c r="E60" s="86"/>
      <c r="F60" s="16"/>
      <c r="G60" s="87">
        <f>G58+G56+G36+G31</f>
        <v>502177</v>
      </c>
    </row>
    <row r="61" spans="2:7" ht="16" thickTop="1" x14ac:dyDescent="0.35"/>
    <row r="62" spans="2:7" x14ac:dyDescent="0.35">
      <c r="B62" s="90" t="s">
        <v>74</v>
      </c>
      <c r="C62" s="89"/>
      <c r="D62" s="91" t="s">
        <v>76</v>
      </c>
      <c r="E62" s="91" t="s">
        <v>75</v>
      </c>
      <c r="F62" s="91"/>
      <c r="G62" s="92" t="s">
        <v>77</v>
      </c>
    </row>
    <row r="63" spans="2:7" x14ac:dyDescent="0.35">
      <c r="B63" s="93" t="s">
        <v>78</v>
      </c>
      <c r="C63" s="7"/>
      <c r="D63" s="14">
        <v>225</v>
      </c>
      <c r="E63" s="7">
        <v>545</v>
      </c>
      <c r="F63" s="7"/>
      <c r="G63" s="94">
        <f>E63*D63</f>
        <v>122625</v>
      </c>
    </row>
    <row r="64" spans="2:7" x14ac:dyDescent="0.35">
      <c r="B64" s="93" t="s">
        <v>79</v>
      </c>
      <c r="C64" s="7"/>
      <c r="D64" s="95">
        <v>162</v>
      </c>
      <c r="E64" s="7">
        <v>975</v>
      </c>
      <c r="F64" s="7"/>
      <c r="G64" s="94">
        <f>E64*D64</f>
        <v>157950</v>
      </c>
    </row>
    <row r="65" spans="2:7" x14ac:dyDescent="0.35">
      <c r="B65" s="93" t="s">
        <v>80</v>
      </c>
      <c r="C65" s="7"/>
      <c r="D65" s="95">
        <v>150</v>
      </c>
      <c r="E65" s="7">
        <v>325</v>
      </c>
      <c r="F65" s="7"/>
      <c r="G65" s="94">
        <f>E65*D65</f>
        <v>48750</v>
      </c>
    </row>
    <row r="66" spans="2:7" x14ac:dyDescent="0.35">
      <c r="B66" s="93" t="s">
        <v>81</v>
      </c>
      <c r="C66" s="7"/>
      <c r="D66" s="95">
        <v>95</v>
      </c>
      <c r="E66" s="7">
        <v>120</v>
      </c>
      <c r="F66" s="7"/>
      <c r="G66" s="94">
        <f>E66*D66</f>
        <v>11400</v>
      </c>
    </row>
    <row r="67" spans="2:7" x14ac:dyDescent="0.35">
      <c r="B67" s="93" t="s">
        <v>83</v>
      </c>
      <c r="C67" s="7"/>
      <c r="D67" s="95">
        <v>85</v>
      </c>
      <c r="E67" s="7">
        <v>1860</v>
      </c>
      <c r="F67" s="7"/>
      <c r="G67" s="94">
        <f>E67*D67</f>
        <v>158100</v>
      </c>
    </row>
    <row r="68" spans="2:7" x14ac:dyDescent="0.35">
      <c r="B68" s="93"/>
      <c r="C68" s="7"/>
      <c r="D68" s="7"/>
      <c r="E68" s="7"/>
      <c r="F68" s="7"/>
      <c r="G68" s="96"/>
    </row>
    <row r="69" spans="2:7" ht="16" thickBot="1" x14ac:dyDescent="0.4">
      <c r="B69" s="97" t="s">
        <v>82</v>
      </c>
      <c r="C69" s="16"/>
      <c r="D69" s="16"/>
      <c r="E69" s="16"/>
      <c r="F69" s="16"/>
      <c r="G69" s="98">
        <f>SUM(G63:G68)</f>
        <v>498825</v>
      </c>
    </row>
    <row r="70" spans="2:7" ht="16" thickTop="1" x14ac:dyDescent="0.35"/>
    <row r="71" spans="2:7" x14ac:dyDescent="0.35">
      <c r="B71" s="8" t="s">
        <v>84</v>
      </c>
      <c r="G71" s="88">
        <v>3300</v>
      </c>
    </row>
    <row r="72" spans="2:7" x14ac:dyDescent="0.35">
      <c r="G72" s="88"/>
    </row>
    <row r="73" spans="2:7" x14ac:dyDescent="0.35">
      <c r="B73" s="8" t="s">
        <v>88</v>
      </c>
      <c r="G73" s="100">
        <f>G69-G60+G71</f>
        <v>-52</v>
      </c>
    </row>
    <row r="74" spans="2:7" x14ac:dyDescent="0.35">
      <c r="B74" s="8" t="s">
        <v>85</v>
      </c>
      <c r="G74" s="99">
        <f>G73/(G60+G71)</f>
        <v>-1.0287312775853303E-4</v>
      </c>
    </row>
  </sheetData>
  <phoneticPr fontId="16" type="noConversion"/>
  <pageMargins left="0.75" right="0.25" top="0.4" bottom="0.75" header="0.25" footer="0.5"/>
  <pageSetup scale="90" orientation="portrait" r:id="rId1"/>
  <headerFooter alignWithMargins="0">
    <oddFooter>&amp;L&amp;F  &amp;A&amp;CPage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New Rate Form</vt:lpstr>
      <vt:lpstr>Sample Budget</vt:lpstr>
      <vt:lpstr>'Sample Budget'!Print_Area</vt:lpstr>
      <vt:lpstr>'Sample Budget'!Print_Titles</vt:lpstr>
    </vt:vector>
  </TitlesOfParts>
  <Company>Stanford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Center Manual Exhibit I - New Service Rate Request Form-09142017.xlsx</dc:title>
  <dc:creator>christine siu</dc:creator>
  <cp:lastModifiedBy>PC User</cp:lastModifiedBy>
  <cp:lastPrinted>2020-10-06T00:08:03Z</cp:lastPrinted>
  <dcterms:created xsi:type="dcterms:W3CDTF">2001-11-30T16:54:51Z</dcterms:created>
  <dcterms:modified xsi:type="dcterms:W3CDTF">2021-03-23T17:13:08Z</dcterms:modified>
</cp:coreProperties>
</file>